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Anexa 1 sintetic" sheetId="1" r:id="rId1"/>
    <sheet name="Anexa 2 analitic" sheetId="2" r:id="rId2"/>
    <sheet name="Anexa 3" sheetId="3" r:id="rId3"/>
    <sheet name="Anexa 4" sheetId="4" state="hidden" r:id="rId4"/>
    <sheet name="Anexa 4  " sheetId="5" r:id="rId5"/>
    <sheet name="Anexa 5" sheetId="6" r:id="rId6"/>
  </sheets>
  <definedNames>
    <definedName name="Excel_BuiltIn_Print_Titles" localSheetId="1">'Anexa 1 sintetic'!$11:$14</definedName>
    <definedName name="_xlnm.Print_Area" localSheetId="4">'Anexa 4  '!$A$3:$I$70</definedName>
    <definedName name="_xlnm.Print_Titles" localSheetId="0">'Anexa 1 sintetic'!$9:$11</definedName>
    <definedName name="_xlnm.Print_Titles" localSheetId="1">'Anexa 2 analitic'!$9:$12</definedName>
    <definedName name="_xlnm.Print_Titles" localSheetId="3">'Anexa 4'!$7:$8</definedName>
    <definedName name="_xlnm.Print_Titles" localSheetId="4">'Anexa 4  '!$8:$9</definedName>
  </definedNames>
  <calcPr fullCalcOnLoad="1"/>
</workbook>
</file>

<file path=xl/sharedStrings.xml><?xml version="1.0" encoding="utf-8"?>
<sst xmlns="http://schemas.openxmlformats.org/spreadsheetml/2006/main" count="894" uniqueCount="479">
  <si>
    <t>mii lei</t>
  </si>
  <si>
    <t>INDICATORI</t>
  </si>
  <si>
    <t>Nr. rd.</t>
  </si>
  <si>
    <t xml:space="preserve"> Realizat/ Preliminat  an precedent (N-1)</t>
  </si>
  <si>
    <t>%</t>
  </si>
  <si>
    <t>Estimări an N+1</t>
  </si>
  <si>
    <t>Estimări an N+2</t>
  </si>
  <si>
    <t>9=7/5</t>
  </si>
  <si>
    <t>10=8/7</t>
  </si>
  <si>
    <t>6=5/4</t>
  </si>
  <si>
    <t>I.</t>
  </si>
  <si>
    <t>VENITURI TOTALE  (Rd.1=Rd.2+Rd.5)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</si>
  <si>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</si>
  <si>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</si>
  <si>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</si>
  <si>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</si>
  <si>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</si>
  <si>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</si>
  <si>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II</t>
  </si>
  <si>
    <t>CHELTUIELI TOTALE 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</si>
  <si>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</si>
  <si>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</si>
  <si>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</si>
  <si>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</si>
  <si>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</si>
  <si>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</si>
  <si>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</si>
  <si>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</si>
  <si>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</si>
  <si>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</si>
  <si>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</si>
  <si>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</si>
  <si>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</si>
  <si>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</si>
  <si>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</si>
  <si>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</si>
  <si>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</si>
  <si>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</si>
  <si>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</si>
  <si>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</si>
  <si>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</si>
  <si>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</si>
  <si>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</si>
  <si>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</si>
  <si>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</si>
  <si>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</si>
  <si>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</si>
  <si>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</si>
  <si>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</si>
  <si>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</si>
  <si>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</si>
  <si>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</si>
  <si>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NETĂ A PERIOADEI DE RAPORTARE (Rd. 26=Rd.20-Rd.21-Rd.22+Rd.23-Rd.24-Rd.25),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</si>
  <si>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</si>
  <si>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</si>
  <si>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</si>
  <si>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</si>
  <si>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</si>
  <si>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27, 28, 29, 30, 31 ( Rd. 32= Rd.26-(Rd.27 la Rd. 31)&gt;= 0)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</si>
  <si>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</si>
  <si>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</si>
  <si>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</si>
  <si>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</si>
  <si>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c)</t>
  </si>
  <si>
    <t xml:space="preserve">   - dividende cuvenite altor acţionari</t>
  </si>
  <si>
    <t>Profitul nerepartizat pe destinaţiile prevăzute la Rd.33 - Rd.34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</si>
  <si>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</si>
  <si>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</si>
  <si>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</si>
  <si>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</si>
  <si>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</si>
  <si>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</si>
  <si>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</si>
  <si>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</si>
  <si>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</si>
  <si>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</si>
  <si>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</si>
  <si>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</si>
  <si>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</si>
  <si>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</si>
  <si>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</si>
  <si>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</si>
  <si>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</si>
  <si>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 xml:space="preserve"> </t>
  </si>
  <si>
    <t>X</t>
  </si>
  <si>
    <t>DATE DE FUNDAMENTARE</t>
  </si>
  <si>
    <t>Nr. de personal prognozat la finele anului</t>
  </si>
  <si>
    <t>Nr.mediu de salariaţi total</t>
  </si>
  <si>
    <t xml:space="preserve">Castigul mediu  lunar pe salariat (lei/persoană) determinat pe baza cheltuielilor de natură salarială </t>
  </si>
  <si>
    <t xml:space="preserve">Câştigul mediu  lunar pe salariat (lei/persoană) determinat pe baza cheltuielilor de natură salarială, recalculat cf. Legii anuale a bugetului de stat </t>
  </si>
  <si>
    <t>Productivitatea muncii în unităţi valorice pe total personal mediu (mii lei/persoană) (Rd.2/Rd.51)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</si>
  <si>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</si>
  <si>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</si>
  <si>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1000 lei venituri totale ( Rd. 57= (Rd.6/Rd.1)x1000)</t>
  </si>
  <si>
    <t>Plăţi restante</t>
  </si>
  <si>
    <t>Creanţe restante</t>
  </si>
  <si>
    <r>
      <rPr>
        <sz val="10"/>
        <rFont val="Arial"/>
        <family val="2"/>
      </rP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</si>
  <si>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rPr>
        <sz val="10"/>
        <rFont val="Arial"/>
        <family val="2"/>
      </rP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2"/>
      </rPr>
      <t xml:space="preserve"> din Anexa de fundamentare nr.2</t>
    </r>
  </si>
  <si>
    <t xml:space="preserve"> CONDUCĂTORUL UNITĂŢII, </t>
  </si>
  <si>
    <t>Anexa nr.2</t>
  </si>
  <si>
    <t>Realizat an N-2</t>
  </si>
  <si>
    <t>Prevederi an precedent (N-1)</t>
  </si>
  <si>
    <t>Propuneri an curent (N)</t>
  </si>
  <si>
    <t xml:space="preserve"> Aprobat</t>
  </si>
  <si>
    <t xml:space="preserve"> Preliminat / Realizat</t>
  </si>
  <si>
    <t>din care:</t>
  </si>
  <si>
    <t>7=6/5</t>
  </si>
  <si>
    <t>8=5/3a</t>
  </si>
  <si>
    <t>conform HG/Ordin comun</t>
  </si>
  <si>
    <t>Trim I</t>
  </si>
  <si>
    <t>Trim II</t>
  </si>
  <si>
    <t>Trim III</t>
  </si>
  <si>
    <t>3a</t>
  </si>
  <si>
    <t>4a</t>
  </si>
  <si>
    <t>6a</t>
  </si>
  <si>
    <t>6b</t>
  </si>
  <si>
    <t>6c</t>
  </si>
  <si>
    <t>VENITURI TOTALE (Rd.1=Rd.2+Rd.22)</t>
  </si>
  <si>
    <t>Venituri totale din exploatare (Rd.2=Rd.3+Rd.8+Rd.9+Rd.12+Rd.13+Rd.14), din care:</t>
  </si>
  <si>
    <t xml:space="preserve">din producţia vândută (Rd.3=Rd.4+Rd.5+Rd.6+Rd.7),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</si>
  <si>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</si>
  <si>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</si>
  <si>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</si>
  <si>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</si>
  <si>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</si>
  <si>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</si>
  <si>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</si>
  <si>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</si>
  <si>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</si>
  <si>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(Rd.9=Rd.10+Rd.11),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</si>
  <si>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</si>
  <si>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</si>
  <si>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</si>
  <si>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</si>
  <si>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</si>
  <si>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</si>
  <si>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</si>
  <si>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</si>
  <si>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</si>
  <si>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(red.16=Rd.17+Rd.18),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</si>
  <si>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</si>
  <si>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</si>
  <si>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</si>
  <si>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</si>
  <si>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</si>
  <si>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</si>
  <si>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</si>
  <si>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(Rd.22=Rd.23+Rd.24+Rd.25+Rd.26+Rd.27),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</si>
  <si>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</si>
  <si>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</si>
  <si>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</si>
  <si>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</si>
  <si>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</si>
  <si>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(Rd.28=Rd.29+Rd.130)</t>
  </si>
  <si>
    <t xml:space="preserve">Cheltuieli de exploatare (Rd.29=Rd.30+Rd.78+Rd.85+Rd.113), din care: </t>
  </si>
  <si>
    <t xml:space="preserve">A. Cheltuieli cu bunuri şi servicii (Rd.30=Rd.31+Rd.39+Rd.45), din care: </t>
  </si>
  <si>
    <t>A1</t>
  </si>
  <si>
    <t>Cheltuieli privind stocurile (Rd.31=Rd.32+Rd.33+Rd.36+Rd.37+Rd.38),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</si>
  <si>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</si>
  <si>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</si>
  <si>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</si>
  <si>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</si>
  <si>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</si>
  <si>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</si>
  <si>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</si>
  <si>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</si>
  <si>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</si>
  <si>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</si>
  <si>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(Rd.39=Rd.40+Rd.41+Rd.44), din care: </t>
  </si>
  <si>
    <t>cheltuieli cu întreţinerea şi reparaţiile</t>
  </si>
  <si>
    <t xml:space="preserve">b) </t>
  </si>
  <si>
    <t>cheltuieli privind chiriile (Rd.41=Rd.42+Rd.43)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</si>
  <si>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</si>
  <si>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</si>
  <si>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</si>
  <si>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</si>
  <si>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(Rd.45=Rd.46+Rd.47+Rd.49+Rd.56+Rd.61+Rd.62+Rd.66+Rd.67+Rd.68+Rd.77),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</si>
  <si>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</si>
  <si>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</si>
  <si>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</si>
  <si>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</si>
  <si>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</si>
  <si>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</si>
  <si>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</si>
  <si>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</si>
  <si>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</si>
  <si>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</si>
  <si>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</si>
  <si>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</si>
  <si>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sponsorizarea, potrivit O.U.G. nr.2/2015 (Rd.56=Rd.57+Rd.58+Rd.60), din care:</t>
  </si>
  <si>
    <t>d1)</t>
  </si>
  <si>
    <t>ch.de sponsorizare in domeniul medical si sanatate</t>
  </si>
  <si>
    <t>d2)</t>
  </si>
  <si>
    <t>ch. de sponsorizare in domeniile educatie, invatamant, social si sport, din care:</t>
  </si>
  <si>
    <t xml:space="preserve">        - pentru cluburile sportive</t>
  </si>
  <si>
    <t>d3)</t>
  </si>
  <si>
    <t>ch. de sponsorizare pentru alte actiuni si activitati</t>
  </si>
  <si>
    <t>cheltuieli cu transportul de bunuri şi persoane</t>
  </si>
  <si>
    <r>
      <rPr>
        <b/>
        <sz val="10"/>
        <color indexed="8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</si>
  <si>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(rd.63=Rd.64+Rd.65),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</si>
  <si>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</si>
  <si>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</si>
  <si>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</si>
  <si>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</si>
  <si>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</si>
  <si>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</si>
  <si>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</si>
  <si>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</si>
  <si>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</si>
  <si>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</si>
  <si>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</si>
  <si>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</si>
  <si>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</si>
  <si>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</si>
  <si>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</si>
  <si>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</si>
  <si>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rPr>
        <b/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</si>
  <si>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</si>
  <si>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</si>
  <si>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</si>
  <si>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</si>
  <si>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</si>
  <si>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</si>
  <si>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</si>
  <si>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(Rd.78=Rd.79+Rd.80+Rd.81+Rd.82+Rd.83+Rd.84),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</si>
  <si>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</si>
  <si>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</si>
  <si>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</si>
  <si>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</si>
  <si>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</si>
  <si>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rPr>
        <sz val="10"/>
        <color indexed="8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</si>
  <si>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(Rd.85=Rd.86+Rd.99+Rd.103+Rd.112), din care:</t>
  </si>
  <si>
    <t>Cheltuieli de natură salarială (Rd.86=Rd.87+ Rd.91)</t>
  </si>
  <si>
    <t>Cheltuieli  cu salariile (Rd.87=Rd.88+Rd.89+Rd.90),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</si>
  <si>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</si>
  <si>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</si>
  <si>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</si>
  <si>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(Rd.91=Rd.92+Rd.95+Rd.96+Rd.97+ Rd.98), din care: </t>
  </si>
  <si>
    <t>a) cheltuieli sociale prevăzute la art.25 din Legea nr. 227/2015 privind Codul fiscal(*,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</si>
  <si>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</si>
  <si>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</si>
  <si>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</si>
  <si>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vouchere de vacanţă;</t>
  </si>
  <si>
    <t>d) ch. privind participarea  salariaţilor la profitul obtinut în anul precedent</t>
  </si>
  <si>
    <t>e) alte cheltuieli conform CCM.</t>
  </si>
  <si>
    <t>Alte cheltuieli cu personalul (Rd.99=Rd.100+Rd.101+Rd.102),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</si>
  <si>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</si>
  <si>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</si>
  <si>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</si>
  <si>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(Rd.103=Rd.104+Rd.107+Rd.110+ Rd.111),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</si>
  <si>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</si>
  <si>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</si>
  <si>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</si>
  <si>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</si>
  <si>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cenzori</t>
  </si>
  <si>
    <t>d) pentru alte comisii şi comitete constituite potrivit legii</t>
  </si>
  <si>
    <t>D. Alte cheltuieli de exploatare (Rd.113=Rd.114+Rd.117+Rd.118+Rd.119+Rd.120+Rd.121), din care:</t>
  </si>
  <si>
    <t>cheltuieli cu majorări şi penalităţi (Rd.114=Rd.115+Rd.116),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</si>
  <si>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</si>
  <si>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</si>
  <si>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</si>
  <si>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</si>
  <si>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</si>
  <si>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</si>
  <si>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(Rd.121=Rd.122-Rd.125),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</si>
  <si>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</si>
  <si>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</si>
  <si>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</si>
  <si>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</si>
  <si>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</si>
  <si>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</si>
  <si>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</si>
  <si>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(Rd.126=Rd.127+Rd.128+Rd.129),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</si>
  <si>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</si>
  <si>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</si>
  <si>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</si>
  <si>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(Rd.130=Rd.131+Rd.134+Rd.137), din care: 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</si>
  <si>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</si>
  <si>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</si>
  <si>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</si>
  <si>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</si>
  <si>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</si>
  <si>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REZULTATUL BRUT (profit/pierdere)   (rd.138=Rd.1-Rd.28)</t>
  </si>
  <si>
    <t>venituri neimpozabile</t>
  </si>
  <si>
    <t>cheltuieli nedeductibile fiscal</t>
  </si>
  <si>
    <t>Venituri totale din exploatare, din care: (Rd.2)</t>
  </si>
  <si>
    <t xml:space="preserve"> - venituri din subvenții și transferuri</t>
  </si>
  <si>
    <t xml:space="preserve"> - alte venituri care nu se iau în calcul la determinarea productivității muncii și a rezultatului brut, cf. Legii anuale a bugetului de stat</t>
  </si>
  <si>
    <t>Cheltuieli totale din exploatare, din care:Rd.29</t>
  </si>
  <si>
    <t>Cheltuieli de natură salarială (Rd.86), din care: **)</t>
  </si>
  <si>
    <t>.......</t>
  </si>
  <si>
    <t>147a)</t>
  </si>
  <si>
    <t>147b)</t>
  </si>
  <si>
    <t>147c)</t>
  </si>
  <si>
    <t xml:space="preserve">Nr.mediu de salariaţi </t>
  </si>
  <si>
    <r>
      <rPr>
        <b/>
        <sz val="10"/>
        <color indexed="8"/>
        <rFont val="Arial"/>
        <family val="2"/>
      </rPr>
      <t xml:space="preserve">Câştigul mediu  lunar pe salariat (lei/persoană) determinat pe baza cheltuielilor de natură salarială 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Arial"/>
        <family val="2"/>
      </rPr>
      <t>Rd.147/Rd.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/12*1000)</t>
    </r>
  </si>
  <si>
    <t>x</t>
  </si>
  <si>
    <r>
      <rPr>
        <b/>
        <sz val="10"/>
        <color indexed="8"/>
        <rFont val="Arial"/>
        <family val="2"/>
      </rPr>
      <t xml:space="preserve">Câştigul mediu  lunar pe salariat (lei/persoană) determinat pe baza cheltuielilor de natură salarială, cf. OG 26/2013 </t>
    </r>
    <r>
      <rPr>
        <b/>
        <sz val="10"/>
        <color indexed="8"/>
        <rFont val="Arial"/>
        <family val="2"/>
      </rPr>
      <t>[(</t>
    </r>
    <r>
      <rPr>
        <b/>
        <sz val="10"/>
        <color indexed="8"/>
        <rFont val="Arial"/>
        <family val="2"/>
      </rPr>
      <t>Rd.147 – rd.92* -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rd.97)/Rd.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</t>
    </r>
  </si>
  <si>
    <t xml:space="preserve"> c)</t>
  </si>
  <si>
    <t>Câştigul mediu  lunar pe salariat (lei/persoană) determinat pe baza cheltuielilor de natură salarială, recalculat cf. OG nr.26/2013 și Legii anuale a bugetului de stat</t>
  </si>
  <si>
    <r>
      <rPr>
        <b/>
        <sz val="10"/>
        <color indexed="8"/>
        <rFont val="Arial"/>
        <family val="2"/>
      </rPr>
      <t>Productivitatea muncii în unităţi valorice pe total personal mediu (mii lei/persoană) (Rd.2/Rd.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</si>
  <si>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>Productivitatea muncii în unităţi fizice pe total personal mediu (cantitate produse finite/persoană) W=QPF/Rd.</t>
    </r>
    <r>
      <rPr>
        <b/>
        <i/>
        <sz val="10"/>
        <color indexed="8"/>
        <rFont val="Arial"/>
        <family val="2"/>
      </rPr>
      <t>149</t>
    </r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</si>
  <si>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</si>
  <si>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</si>
  <si>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</si>
  <si>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</si>
  <si>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Rd.157/Rd.2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</si>
  <si>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</si>
  <si>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</si>
  <si>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</si>
  <si>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</si>
  <si>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</si>
  <si>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</si>
  <si>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pentru finanţarea activităţii curente (soldul rămas de rambursat)</t>
  </si>
  <si>
    <t>Redistribuiri/distribuiri totale cf.OUG nr.29/2017 din:</t>
  </si>
  <si>
    <t xml:space="preserve"> - alte rezerve</t>
  </si>
  <si>
    <t xml:space="preserve"> - rezultatul reportat</t>
  </si>
  <si>
    <t xml:space="preserve"> *)  în limita prevazuta la art.25 alin.3 lit.b din Legea nr.227/2015 privind Codul fiscal, cu modificările și completarile ulterioare</t>
  </si>
  <si>
    <t>**) se vor evidenția distinct sumele care nu se iau în calcul la determinarea creșterii câștigului mediu brut lunar, prevăzute în Legea anuală a bugetului de stat</t>
  </si>
  <si>
    <t xml:space="preserve">                                                                                                                                                                       </t>
  </si>
  <si>
    <t>FINANCIAR CONTABIL</t>
  </si>
  <si>
    <t>Anexa nr.3</t>
  </si>
  <si>
    <t>Gradul de realizare a veniturilor totale</t>
  </si>
  <si>
    <t xml:space="preserve">Nr </t>
  </si>
  <si>
    <t xml:space="preserve">INDICATORI </t>
  </si>
  <si>
    <t>Prevederi an N-2</t>
  </si>
  <si>
    <t xml:space="preserve">   %     4=3/2</t>
  </si>
  <si>
    <t xml:space="preserve">      %        7=6/5</t>
  </si>
  <si>
    <t>Crt</t>
  </si>
  <si>
    <t>Aprobat</t>
  </si>
  <si>
    <t>Realizat</t>
  </si>
  <si>
    <t>Venituri totale (rd.1+rd.2) *), din care:</t>
  </si>
  <si>
    <t>Venituri din exploatare*)</t>
  </si>
  <si>
    <t>2.</t>
  </si>
  <si>
    <t>*) veniturile totale și veniturile din exploatare vor fi diminuate cu veniturile rezultate ca urmare a sumelor primite de la bugetul de stat</t>
  </si>
  <si>
    <t>Anexa nr.4</t>
  </si>
  <si>
    <t xml:space="preserve">Repartizarea pe trimestre a indicatorilor economico-financiari </t>
  </si>
  <si>
    <t>Trim IV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</si>
  <si>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</si>
  <si>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</si>
  <si>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</si>
  <si>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 xml:space="preserve">din subvenţii şi transferuri de exploatare aferente cifrei de afaceri nete (Rd.10+Rd.11), din care: </t>
  </si>
  <si>
    <t>din vânzarea activelor şi alte operaţii de capital (Rd.18+Rd.19), din care:</t>
  </si>
  <si>
    <t>Venituri financiare (Rd.23+Rd.24+Rd.25+Rd.26+Rd.27), din care:</t>
  </si>
  <si>
    <t>Venituri extraordinare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</si>
  <si>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</si>
  <si>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</si>
  <si>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</si>
  <si>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</si>
  <si>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</si>
  <si>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</si>
  <si>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</si>
  <si>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</si>
  <si>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</si>
  <si>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</si>
  <si>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</si>
  <si>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d4)</t>
  </si>
  <si>
    <t>alte cheltuieli cu sponsorizarea</t>
  </si>
  <si>
    <r>
      <rPr>
        <b/>
        <sz val="10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</si>
  <si>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</si>
  <si>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</si>
  <si>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 xml:space="preserve">B  Cheltuieli cu impozite, taxe şi vărsăminte asimilate (Rd.80+Rd.81+Rd.82+Rd.83+Rd.84+Rd.85), din care: </t>
  </si>
  <si>
    <r>
      <rPr>
        <sz val="10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</si>
  <si>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</si>
  <si>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</si>
  <si>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</si>
  <si>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Bonusuri (Rd.93+Rd.96+Rd.97+Rd.98+ Rd.99), din care: </t>
  </si>
  <si>
    <t>a) cheltuieli sociale prevăzute la art. 21 din Legea nr. 571/2003 privind Codul fiscal, cu modificările şi completările ulterioare, din care:</t>
  </si>
  <si>
    <t>c) tichete de vacanţă;</t>
  </si>
  <si>
    <t>Alte cheltuieli cu personalul (Rd.101+Rd.102+Rd.103), din care:</t>
  </si>
  <si>
    <t>Cheltuieli aferente contractului de mandat si a altor organe de conducere si control, comisii si comitete (Rd.105+Rd.108+Rd.111+ Rd.112), din care:</t>
  </si>
  <si>
    <t>c) pentru AGA şi cenzori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</si>
  <si>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</si>
  <si>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</si>
  <si>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</si>
  <si>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</si>
  <si>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</si>
  <si>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</si>
  <si>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</si>
  <si>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</si>
  <si>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</si>
  <si>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>ajustări şi deprecieri pentru pierdere de valoare şi provizioane (Rd.129-Rd.131), din care:</t>
  </si>
  <si>
    <t>130a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</si>
  <si>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</si>
  <si>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</si>
  <si>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</si>
  <si>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</si>
  <si>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Cheltuieli extraordinare</t>
  </si>
  <si>
    <t>REZULTATUL BRUT (profit/pierdere)   (Rd.1-Rd.29)</t>
  </si>
  <si>
    <t>IMPOZIT PE PROFIT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</si>
  <si>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</si>
  <si>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</si>
  <si>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</si>
  <si>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</si>
  <si>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Programul de investiţii, dotări şi sursele de finanţare</t>
  </si>
  <si>
    <t>Data finalizării investiţiei</t>
  </si>
  <si>
    <t>an precedent (N-1)</t>
  </si>
  <si>
    <t>Valoare</t>
  </si>
  <si>
    <t>Realizat/ Preliminat</t>
  </si>
  <si>
    <t>an curent (N)</t>
  </si>
  <si>
    <t>an N+1</t>
  </si>
  <si>
    <t>an N+2</t>
  </si>
  <si>
    <t>I</t>
  </si>
  <si>
    <t>Surse proprii, din care:</t>
  </si>
  <si>
    <t xml:space="preserve">  a) - amortizare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</si>
  <si>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</si>
  <si>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</si>
  <si>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</si>
  <si>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</si>
  <si>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(denumire sursă)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</si>
  <si>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</si>
  <si>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</si>
  <si>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</si>
  <si>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</si>
  <si>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</si>
  <si>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</si>
  <si>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</si>
  <si>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</si>
  <si>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</si>
  <si>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</si>
  <si>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</si>
  <si>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</si>
  <si>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</si>
  <si>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>Anexa nr.5</t>
  </si>
  <si>
    <t xml:space="preserve">Măsuri de îmbunătăţire a rezultatului brut şi reducere a plăţilor restante </t>
  </si>
  <si>
    <t>Nr.crt.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</si>
  <si>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</si>
  <si>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</si>
  <si>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</si>
  <si>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</si>
  <si>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</si>
  <si>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</si>
  <si>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</si>
  <si>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</si>
  <si>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</si>
  <si>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TOTAL Pct. I</t>
  </si>
  <si>
    <t>Pct. II</t>
  </si>
  <si>
    <t>Cauze care diminuează efectul măsurilor prevăzute la Pct. I</t>
  </si>
  <si>
    <t>TOTAL Pct. II</t>
  </si>
  <si>
    <t>Pct. III</t>
  </si>
  <si>
    <t>TOTAL GENERAL Pct. I + Pct. II</t>
  </si>
  <si>
    <t>SC. JUD PAZA SI ORDINE AG. SRL</t>
  </si>
  <si>
    <t>ARGES, PITESTI</t>
  </si>
  <si>
    <t>CUI : RO28708334</t>
  </si>
  <si>
    <t>conform Hotararii C.J.</t>
  </si>
  <si>
    <t>S.C. JUD PAZA SI ORDINE AG. SRL</t>
  </si>
  <si>
    <t>CUI : RO 28708334</t>
  </si>
  <si>
    <t>majorare salariu minim</t>
  </si>
  <si>
    <t>S.C. JUD PAZA SI ORDINE AG. SRL.</t>
  </si>
  <si>
    <t>Masura 1 -renegociere tarif contracte</t>
  </si>
  <si>
    <t>Măsura 2- reducere ch. bunuri si serv</t>
  </si>
  <si>
    <t>Cauza 1 majorare chelt de personal</t>
  </si>
  <si>
    <t>Cauza 3 majorare alte ch. exploatare</t>
  </si>
  <si>
    <t>Cauza 4 majorare ch  bunur si serv</t>
  </si>
  <si>
    <t xml:space="preserve"> - alte cheltuieli din exploatare care nu se iau în calcul la determinarea rezultatului brut realizat în anul precedent, cf. Legii anuale a bugetului de stat</t>
  </si>
  <si>
    <t xml:space="preserve">Cauza 2 </t>
  </si>
  <si>
    <t xml:space="preserve">Masura 3 </t>
  </si>
  <si>
    <t xml:space="preserve">CUI : </t>
  </si>
  <si>
    <t>RO 28708334</t>
  </si>
  <si>
    <r>
      <t xml:space="preserve">Detalierea indicatorilor economico-financiari prevăzuţi în bugetul de venituri şi cheltuieli </t>
    </r>
    <r>
      <rPr>
        <b/>
        <sz val="12"/>
        <color indexed="8"/>
        <rFont val="Arial"/>
        <family val="2"/>
      </rPr>
      <t>și repartizarea pe trimestre a acestora</t>
    </r>
  </si>
  <si>
    <t>Sc. JUD PAZA SI ORDINE AG S.R.L.</t>
  </si>
  <si>
    <t>Cui : RO 28708334</t>
  </si>
  <si>
    <t xml:space="preserve"> Preliminat / Realizat 2020</t>
  </si>
  <si>
    <t>BUGETUL  DE  VENITURI  ŞI  CHELTUIELI  PE  ANUL 2021</t>
  </si>
  <si>
    <t>"+479</t>
  </si>
  <si>
    <t>"-7</t>
  </si>
  <si>
    <t>"+240</t>
  </si>
  <si>
    <t>"+0</t>
  </si>
  <si>
    <t>"-0</t>
  </si>
  <si>
    <t>"-223</t>
  </si>
  <si>
    <t>"-58</t>
  </si>
  <si>
    <t>AUTOTURISM DACIA LOGAN</t>
  </si>
  <si>
    <t>reintregire salariala</t>
  </si>
  <si>
    <t>"-407</t>
  </si>
  <si>
    <t>An 2021</t>
  </si>
  <si>
    <t>Propuneri  an curent (N)        2021</t>
  </si>
  <si>
    <t>an curent(N) 2021</t>
  </si>
  <si>
    <t xml:space="preserve">  b) - profit </t>
  </si>
  <si>
    <t xml:space="preserve">Anexa la P.H.C.J nr.136/18.05.2021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</si>
</sst>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lei&quot;"/>
    <numFmt numFmtId="165" formatCode="[$-418]d\ mmmm\ yyyy"/>
  </numFmts>
  <fonts count="5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center"/>
      <protection/>
    </xf>
    <xf numFmtId="0" fontId="1" fillId="0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>
      <alignment horizontal="center" wrapText="1"/>
      <protection/>
    </xf>
    <xf numFmtId="0" fontId="0" fillId="0" borderId="11" xfId="55" applyFont="1" applyFill="1" applyBorder="1">
      <alignment/>
      <protection/>
    </xf>
    <xf numFmtId="0" fontId="2" fillId="0" borderId="12" xfId="56" applyFont="1" applyFill="1" applyBorder="1" applyAlignment="1">
      <alignment vertical="top" wrapText="1"/>
      <protection/>
    </xf>
    <xf numFmtId="0" fontId="2" fillId="0" borderId="13" xfId="55" applyFont="1" applyFill="1" applyBorder="1" applyAlignment="1">
      <alignment vertical="center" wrapText="1"/>
      <protection/>
    </xf>
    <xf numFmtId="0" fontId="2" fillId="0" borderId="14" xfId="55" applyFont="1" applyFill="1" applyBorder="1" applyAlignment="1">
      <alignment vertical="center" wrapText="1"/>
      <protection/>
    </xf>
    <xf numFmtId="0" fontId="2" fillId="0" borderId="15" xfId="55" applyFont="1" applyFill="1" applyBorder="1" applyAlignment="1">
      <alignment vertical="top" wrapText="1"/>
      <protection/>
    </xf>
    <xf numFmtId="0" fontId="0" fillId="0" borderId="16" xfId="0" applyFont="1" applyBorder="1" applyAlignment="1">
      <alignment vertical="top" wrapText="1"/>
    </xf>
    <xf numFmtId="0" fontId="2" fillId="0" borderId="17" xfId="56" applyFont="1" applyFill="1" applyBorder="1" applyAlignment="1">
      <alignment vertical="center"/>
      <protection/>
    </xf>
    <xf numFmtId="0" fontId="2" fillId="0" borderId="18" xfId="56" applyFont="1" applyFill="1" applyBorder="1" applyAlignment="1">
      <alignment horizontal="left" vertical="center" wrapText="1"/>
      <protection/>
    </xf>
    <xf numFmtId="0" fontId="2" fillId="0" borderId="13" xfId="55" applyFont="1" applyFill="1" applyBorder="1" applyAlignment="1">
      <alignment horizontal="left" vertical="center" wrapText="1"/>
      <protection/>
    </xf>
    <xf numFmtId="0" fontId="0" fillId="0" borderId="11" xfId="55" applyFont="1" applyFill="1" applyBorder="1" applyAlignment="1">
      <alignment horizontal="left" vertical="top" wrapText="1"/>
      <protection/>
    </xf>
    <xf numFmtId="0" fontId="0" fillId="0" borderId="19" xfId="0" applyFont="1" applyBorder="1" applyAlignment="1">
      <alignment vertical="top" wrapText="1"/>
    </xf>
    <xf numFmtId="0" fontId="6" fillId="0" borderId="12" xfId="56" applyFont="1" applyFill="1" applyBorder="1" applyAlignment="1">
      <alignment vertical="top" wrapText="1"/>
      <protection/>
    </xf>
    <xf numFmtId="0" fontId="7" fillId="0" borderId="12" xfId="56" applyFont="1" applyFill="1" applyBorder="1" applyAlignment="1">
      <alignment horizontal="center" vertical="top" wrapText="1"/>
      <protection/>
    </xf>
    <xf numFmtId="0" fontId="2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55" applyFont="1" applyFill="1" applyBorder="1" applyAlignment="1">
      <alignment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wrapText="1"/>
      <protection/>
    </xf>
    <xf numFmtId="0" fontId="7" fillId="0" borderId="0" xfId="56" applyFont="1" applyFill="1" applyBorder="1" applyAlignment="1">
      <alignment horizontal="center"/>
      <protection/>
    </xf>
    <xf numFmtId="0" fontId="7" fillId="0" borderId="0" xfId="56" applyFont="1" applyFill="1" applyBorder="1">
      <alignment/>
      <protection/>
    </xf>
    <xf numFmtId="0" fontId="7" fillId="0" borderId="0" xfId="0" applyFont="1" applyAlignment="1">
      <alignment/>
    </xf>
    <xf numFmtId="0" fontId="8" fillId="0" borderId="0" xfId="55" applyFont="1" applyFill="1" applyAlignment="1">
      <alignment horizontal="left" vertical="center"/>
      <protection/>
    </xf>
    <xf numFmtId="0" fontId="8" fillId="0" borderId="0" xfId="55" applyFont="1" applyFill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0" xfId="55" applyFont="1" applyFill="1" applyAlignment="1">
      <alignment wrapText="1"/>
      <protection/>
    </xf>
    <xf numFmtId="0" fontId="6" fillId="0" borderId="0" xfId="55" applyFont="1" applyFill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7" fillId="0" borderId="0" xfId="55" applyFont="1" applyFill="1">
      <alignment/>
      <protection/>
    </xf>
    <xf numFmtId="0" fontId="7" fillId="0" borderId="0" xfId="55" applyFont="1" applyFill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Fill="1">
      <alignment/>
      <protection/>
    </xf>
    <xf numFmtId="0" fontId="8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8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wrapText="1"/>
      <protection/>
    </xf>
    <xf numFmtId="0" fontId="6" fillId="0" borderId="0" xfId="56" applyFont="1" applyFill="1" applyBorder="1" applyAlignment="1">
      <alignment horizontal="center"/>
      <protection/>
    </xf>
    <xf numFmtId="0" fontId="8" fillId="0" borderId="0" xfId="56" applyFont="1" applyFill="1" applyBorder="1">
      <alignment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wrapText="1"/>
      <protection/>
    </xf>
    <xf numFmtId="0" fontId="10" fillId="0" borderId="0" xfId="56" applyFont="1" applyFill="1" applyBorder="1">
      <alignment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/>
      <protection/>
    </xf>
    <xf numFmtId="0" fontId="9" fillId="0" borderId="12" xfId="56" applyFont="1" applyFill="1" applyBorder="1" applyAlignment="1">
      <alignment horizontal="center"/>
      <protection/>
    </xf>
    <xf numFmtId="0" fontId="10" fillId="0" borderId="12" xfId="56" applyFont="1" applyFill="1" applyBorder="1">
      <alignment/>
      <protection/>
    </xf>
    <xf numFmtId="0" fontId="7" fillId="0" borderId="12" xfId="56" applyFont="1" applyFill="1" applyBorder="1">
      <alignment/>
      <protection/>
    </xf>
    <xf numFmtId="0" fontId="6" fillId="0" borderId="12" xfId="56" applyFont="1" applyFill="1" applyBorder="1" applyAlignment="1">
      <alignment vertical="center"/>
      <protection/>
    </xf>
    <xf numFmtId="0" fontId="7" fillId="0" borderId="12" xfId="56" applyFont="1" applyFill="1" applyBorder="1" applyAlignment="1">
      <alignment vertical="top" wrapText="1"/>
      <protection/>
    </xf>
    <xf numFmtId="0" fontId="7" fillId="0" borderId="12" xfId="56" applyFont="1" applyFill="1" applyBorder="1" applyAlignment="1">
      <alignment horizontal="left" vertical="top" wrapText="1"/>
      <protection/>
    </xf>
    <xf numFmtId="0" fontId="7" fillId="0" borderId="12" xfId="0" applyFont="1" applyBorder="1" applyAlignment="1">
      <alignment/>
    </xf>
    <xf numFmtId="0" fontId="6" fillId="0" borderId="12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vertical="center" wrapText="1"/>
      <protection/>
    </xf>
    <xf numFmtId="0" fontId="13" fillId="0" borderId="12" xfId="56" applyFont="1" applyFill="1" applyBorder="1">
      <alignment/>
      <protection/>
    </xf>
    <xf numFmtId="49" fontId="6" fillId="0" borderId="12" xfId="56" applyNumberFormat="1" applyFont="1" applyFill="1" applyBorder="1" applyAlignment="1">
      <alignment horizontal="left" vertical="top" wrapText="1"/>
      <protection/>
    </xf>
    <xf numFmtId="0" fontId="6" fillId="0" borderId="12" xfId="56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/>
      <protection/>
    </xf>
    <xf numFmtId="0" fontId="6" fillId="0" borderId="12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left" vertical="top" wrapText="1"/>
      <protection/>
    </xf>
    <xf numFmtId="0" fontId="13" fillId="0" borderId="12" xfId="56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top" wrapText="1"/>
      <protection/>
    </xf>
    <xf numFmtId="0" fontId="7" fillId="0" borderId="0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10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center"/>
      <protection/>
    </xf>
    <xf numFmtId="0" fontId="13" fillId="0" borderId="0" xfId="56" applyFont="1" applyFill="1" applyBorder="1" applyAlignment="1">
      <alignment wrapText="1"/>
      <protection/>
    </xf>
    <xf numFmtId="0" fontId="13" fillId="0" borderId="0" xfId="56" applyFont="1" applyFill="1" applyBorder="1" applyAlignment="1">
      <alignment horizontal="center"/>
      <protection/>
    </xf>
    <xf numFmtId="0" fontId="13" fillId="0" borderId="0" xfId="56" applyFont="1" applyFill="1" applyBorder="1">
      <alignment/>
      <protection/>
    </xf>
    <xf numFmtId="0" fontId="2" fillId="0" borderId="0" xfId="0" applyFont="1" applyFill="1" applyAlignment="1">
      <alignment/>
    </xf>
    <xf numFmtId="0" fontId="4" fillId="0" borderId="0" xfId="56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8" fillId="33" borderId="12" xfId="0" applyFont="1" applyFill="1" applyBorder="1" applyAlignment="1">
      <alignment horizontal="left" vertical="top" wrapText="1"/>
    </xf>
    <xf numFmtId="4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top" wrapText="1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2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17" fillId="0" borderId="12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vertical="center"/>
      <protection/>
    </xf>
    <xf numFmtId="0" fontId="0" fillId="0" borderId="12" xfId="56" applyFont="1" applyFill="1" applyBorder="1" applyAlignment="1">
      <alignment vertical="top" wrapText="1"/>
      <protection/>
    </xf>
    <xf numFmtId="0" fontId="0" fillId="0" borderId="12" xfId="56" applyFont="1" applyFill="1" applyBorder="1" applyAlignment="1">
      <alignment horizontal="left" vertical="top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vertical="center" wrapText="1"/>
      <protection/>
    </xf>
    <xf numFmtId="0" fontId="18" fillId="0" borderId="12" xfId="56" applyFont="1" applyFill="1" applyBorder="1" applyAlignment="1">
      <alignment wrapText="1"/>
      <protection/>
    </xf>
    <xf numFmtId="0" fontId="17" fillId="0" borderId="12" xfId="56" applyFont="1" applyFill="1" applyBorder="1">
      <alignment/>
      <protection/>
    </xf>
    <xf numFmtId="49" fontId="2" fillId="0" borderId="12" xfId="56" applyNumberFormat="1" applyFont="1" applyFill="1" applyBorder="1" applyAlignment="1">
      <alignment horizontal="left" vertical="top" wrapText="1"/>
      <protection/>
    </xf>
    <xf numFmtId="0" fontId="2" fillId="0" borderId="18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center"/>
      <protection/>
    </xf>
    <xf numFmtId="0" fontId="2" fillId="0" borderId="17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49" fontId="2" fillId="0" borderId="17" xfId="56" applyNumberFormat="1" applyFont="1" applyFill="1" applyBorder="1" applyAlignment="1">
      <alignment horizontal="left" vertical="top" wrapText="1"/>
      <protection/>
    </xf>
    <xf numFmtId="0" fontId="2" fillId="0" borderId="17" xfId="56" applyFont="1" applyFill="1" applyBorder="1" applyAlignment="1">
      <alignment horizontal="left" vertical="top" wrapText="1"/>
      <protection/>
    </xf>
    <xf numFmtId="0" fontId="2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top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17" fillId="0" borderId="17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wrapText="1"/>
    </xf>
    <xf numFmtId="0" fontId="4" fillId="0" borderId="30" xfId="0" applyFont="1" applyBorder="1" applyAlignment="1">
      <alignment wrapText="1"/>
    </xf>
    <xf numFmtId="3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8" xfId="0" applyFont="1" applyBorder="1" applyAlignment="1">
      <alignment wrapText="1"/>
    </xf>
    <xf numFmtId="0" fontId="4" fillId="0" borderId="12" xfId="0" applyFont="1" applyBorder="1" applyAlignment="1">
      <alignment/>
    </xf>
    <xf numFmtId="3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8" xfId="0" applyFont="1" applyBorder="1" applyAlignment="1">
      <alignment horizontal="center" vertical="center" wrapText="1"/>
    </xf>
    <xf numFmtId="0" fontId="17" fillId="0" borderId="18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17" fillId="0" borderId="38" xfId="0" applyFont="1" applyBorder="1" applyAlignment="1">
      <alignment/>
    </xf>
    <xf numFmtId="0" fontId="17" fillId="0" borderId="38" xfId="0" applyFont="1" applyBorder="1" applyAlignment="1">
      <alignment wrapText="1"/>
    </xf>
    <xf numFmtId="0" fontId="4" fillId="0" borderId="18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left" vertical="center" wrapText="1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4" fillId="0" borderId="40" xfId="0" applyFont="1" applyBorder="1" applyAlignment="1">
      <alignment wrapText="1"/>
    </xf>
    <xf numFmtId="0" fontId="4" fillId="0" borderId="33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2" fillId="0" borderId="0" xfId="5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2" fontId="2" fillId="0" borderId="42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0" fillId="0" borderId="42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2" fontId="0" fillId="0" borderId="11" xfId="55" applyNumberFormat="1" applyFont="1" applyFill="1" applyBorder="1" applyAlignment="1">
      <alignment horizontal="left" wrapText="1"/>
      <protection/>
    </xf>
    <xf numFmtId="2" fontId="0" fillId="0" borderId="11" xfId="55" applyNumberFormat="1" applyFont="1" applyFill="1" applyBorder="1">
      <alignment/>
      <protection/>
    </xf>
    <xf numFmtId="0" fontId="7" fillId="0" borderId="12" xfId="55" applyFont="1" applyFill="1" applyBorder="1" applyAlignment="1">
      <alignment horizontal="right" wrapText="1"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0" fontId="4" fillId="0" borderId="38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13" fillId="0" borderId="12" xfId="56" applyFont="1" applyFill="1" applyBorder="1" applyAlignment="1">
      <alignment horizontal="right"/>
      <protection/>
    </xf>
    <xf numFmtId="2" fontId="13" fillId="0" borderId="12" xfId="56" applyNumberFormat="1" applyFont="1" applyFill="1" applyBorder="1">
      <alignment/>
      <protection/>
    </xf>
    <xf numFmtId="0" fontId="0" fillId="0" borderId="11" xfId="55" applyFont="1" applyFill="1" applyBorder="1" applyAlignment="1">
      <alignment horizontal="center" wrapText="1"/>
      <protection/>
    </xf>
    <xf numFmtId="0" fontId="0" fillId="0" borderId="42" xfId="0" applyBorder="1" applyAlignment="1">
      <alignment horizontal="left"/>
    </xf>
    <xf numFmtId="14" fontId="17" fillId="0" borderId="42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2" fontId="7" fillId="0" borderId="12" xfId="56" applyNumberFormat="1" applyFont="1" applyFill="1" applyBorder="1">
      <alignment/>
      <protection/>
    </xf>
    <xf numFmtId="0" fontId="6" fillId="34" borderId="12" xfId="0" applyFont="1" applyFill="1" applyBorder="1" applyAlignment="1">
      <alignment horizontal="center" vertical="center" wrapText="1"/>
    </xf>
    <xf numFmtId="1" fontId="7" fillId="0" borderId="12" xfId="56" applyNumberFormat="1" applyFont="1" applyFill="1" applyBorder="1">
      <alignment/>
      <protection/>
    </xf>
    <xf numFmtId="1" fontId="13" fillId="0" borderId="12" xfId="56" applyNumberFormat="1" applyFont="1" applyFill="1" applyBorder="1">
      <alignment/>
      <protection/>
    </xf>
    <xf numFmtId="1" fontId="13" fillId="0" borderId="12" xfId="56" applyNumberFormat="1" applyFont="1" applyFill="1" applyBorder="1" applyAlignment="1">
      <alignment horizontal="right"/>
      <protection/>
    </xf>
    <xf numFmtId="2" fontId="13" fillId="0" borderId="12" xfId="56" applyNumberFormat="1" applyFont="1" applyFill="1" applyBorder="1" applyAlignment="1">
      <alignment horizontal="right"/>
      <protection/>
    </xf>
    <xf numFmtId="1" fontId="0" fillId="0" borderId="11" xfId="55" applyNumberFormat="1" applyFont="1" applyFill="1" applyBorder="1" applyAlignment="1">
      <alignment horizontal="center" wrapText="1"/>
      <protection/>
    </xf>
    <xf numFmtId="2" fontId="0" fillId="0" borderId="11" xfId="55" applyNumberFormat="1" applyFont="1" applyFill="1" applyBorder="1" applyAlignment="1">
      <alignment horizontal="center" wrapText="1"/>
      <protection/>
    </xf>
    <xf numFmtId="0" fontId="2" fillId="0" borderId="11" xfId="55" applyFont="1" applyFill="1" applyBorder="1" applyAlignment="1">
      <alignment horizontal="center" wrapText="1"/>
      <protection/>
    </xf>
    <xf numFmtId="3" fontId="4" fillId="0" borderId="12" xfId="0" applyNumberFormat="1" applyFont="1" applyBorder="1" applyAlignment="1">
      <alignment/>
    </xf>
    <xf numFmtId="1" fontId="2" fillId="0" borderId="11" xfId="55" applyNumberFormat="1" applyFont="1" applyFill="1" applyBorder="1" applyAlignment="1">
      <alignment horizontal="center" wrapText="1"/>
      <protection/>
    </xf>
    <xf numFmtId="164" fontId="2" fillId="0" borderId="11" xfId="55" applyNumberFormat="1" applyFont="1" applyFill="1" applyBorder="1" applyAlignment="1">
      <alignment horizontal="center" wrapText="1"/>
      <protection/>
    </xf>
    <xf numFmtId="2" fontId="2" fillId="0" borderId="11" xfId="55" applyNumberFormat="1" applyFont="1" applyFill="1" applyBorder="1" applyAlignment="1">
      <alignment horizontal="center" wrapText="1"/>
      <protection/>
    </xf>
    <xf numFmtId="164" fontId="0" fillId="0" borderId="11" xfId="55" applyNumberFormat="1" applyFont="1" applyFill="1" applyBorder="1" applyAlignment="1">
      <alignment horizontal="center" wrapText="1"/>
      <protection/>
    </xf>
    <xf numFmtId="14" fontId="4" fillId="0" borderId="12" xfId="0" applyNumberFormat="1" applyFont="1" applyBorder="1" applyAlignment="1">
      <alignment/>
    </xf>
    <xf numFmtId="0" fontId="6" fillId="0" borderId="12" xfId="55" applyFont="1" applyFill="1" applyBorder="1" applyAlignment="1">
      <alignment horizontal="right" wrapText="1"/>
      <protection/>
    </xf>
    <xf numFmtId="0" fontId="10" fillId="0" borderId="12" xfId="56" applyFont="1" applyFill="1" applyBorder="1" applyAlignment="1">
      <alignment horizontal="right"/>
      <protection/>
    </xf>
    <xf numFmtId="0" fontId="6" fillId="0" borderId="12" xfId="56" applyFont="1" applyFill="1" applyBorder="1">
      <alignment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34" borderId="11" xfId="55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2" fillId="0" borderId="24" xfId="55" applyFont="1" applyFill="1" applyBorder="1" applyAlignment="1">
      <alignment horizontal="left" vertical="top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11" fillId="0" borderId="12" xfId="56" applyFont="1" applyFill="1" applyBorder="1" applyAlignment="1">
      <alignment horizontal="center" vertical="top" wrapText="1"/>
      <protection/>
    </xf>
    <xf numFmtId="0" fontId="7" fillId="0" borderId="12" xfId="56" applyFont="1" applyFill="1" applyBorder="1" applyAlignment="1">
      <alignment vertical="top" wrapText="1"/>
      <protection/>
    </xf>
    <xf numFmtId="0" fontId="7" fillId="0" borderId="12" xfId="56" applyFont="1" applyFill="1" applyBorder="1" applyAlignment="1">
      <alignment horizontal="left" vertical="top" wrapText="1"/>
      <protection/>
    </xf>
    <xf numFmtId="0" fontId="6" fillId="0" borderId="12" xfId="0" applyFont="1" applyFill="1" applyBorder="1" applyAlignment="1">
      <alignment horizontal="left" wrapText="1"/>
    </xf>
    <xf numFmtId="0" fontId="2" fillId="0" borderId="12" xfId="55" applyFont="1" applyFill="1" applyBorder="1" applyAlignment="1">
      <alignment horizontal="left" vertical="top" wrapText="1"/>
      <protection/>
    </xf>
    <xf numFmtId="0" fontId="6" fillId="0" borderId="12" xfId="55" applyFont="1" applyFill="1" applyBorder="1" applyAlignment="1">
      <alignment horizontal="left" vertical="top" wrapText="1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10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10" fillId="0" borderId="0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12" xfId="56" applyFont="1" applyFill="1" applyBorder="1" applyAlignment="1">
      <alignment horizontal="left" vertical="top" wrapText="1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12" fillId="0" borderId="12" xfId="56" applyFont="1" applyFill="1" applyBorder="1" applyAlignment="1">
      <alignment horizontal="center" vertical="top" wrapText="1"/>
      <protection/>
    </xf>
    <xf numFmtId="0" fontId="0" fillId="0" borderId="12" xfId="56" applyFont="1" applyFill="1" applyBorder="1" applyAlignment="1">
      <alignment vertical="top" wrapText="1"/>
      <protection/>
    </xf>
    <xf numFmtId="0" fontId="0" fillId="0" borderId="12" xfId="56" applyFont="1" applyFill="1" applyBorder="1" applyAlignment="1">
      <alignment horizontal="left" vertical="top" wrapText="1"/>
      <protection/>
    </xf>
    <xf numFmtId="0" fontId="2" fillId="0" borderId="17" xfId="0" applyFont="1" applyFill="1" applyBorder="1" applyAlignment="1">
      <alignment horizontal="left" wrapText="1"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left"/>
    </xf>
    <xf numFmtId="0" fontId="2" fillId="0" borderId="0" xfId="56" applyFont="1" applyFill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/>
    </xf>
    <xf numFmtId="0" fontId="0" fillId="0" borderId="42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0" xfId="56" applyFont="1" applyFill="1" applyBorder="1" applyAlignment="1">
      <alignment vertical="center" wrapText="1"/>
      <protection/>
    </xf>
    <xf numFmtId="0" fontId="2" fillId="0" borderId="46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 sint. v.23.01.2013" xfId="55"/>
    <cellStyle name="Normal_Copy of Copy of BVC analiti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6"/>
  <sheetViews>
    <sheetView zoomScale="108" zoomScaleNormal="108" zoomScalePageLayoutView="0" workbookViewId="0" topLeftCell="A70">
      <selection activeCell="M89" sqref="M89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2.8515625" style="2" customWidth="1"/>
    <col min="4" max="4" width="3.57421875" style="1" customWidth="1"/>
    <col min="5" max="5" width="46.57421875" style="3" customWidth="1"/>
    <col min="6" max="6" width="5.00390625" style="4" customWidth="1"/>
    <col min="7" max="7" width="12.140625" style="4" customWidth="1"/>
    <col min="8" max="8" width="11.00390625" style="5" customWidth="1"/>
    <col min="9" max="9" width="7.00390625" style="6" customWidth="1"/>
    <col min="10" max="10" width="9.00390625" style="7" customWidth="1"/>
    <col min="11" max="11" width="8.28125" style="6" customWidth="1"/>
    <col min="12" max="12" width="6.7109375" style="6" customWidth="1"/>
    <col min="13" max="13" width="7.421875" style="6" customWidth="1"/>
    <col min="14" max="110" width="9.140625" style="6" customWidth="1"/>
    <col min="111" max="16384" width="9.140625" style="5" customWidth="1"/>
  </cols>
  <sheetData>
    <row r="1" spans="1:7" ht="15.75">
      <c r="A1" s="8"/>
      <c r="B1" s="9"/>
      <c r="C1" s="10"/>
      <c r="D1" s="9"/>
      <c r="E1" s="11"/>
      <c r="F1" s="12"/>
      <c r="G1" s="13"/>
    </row>
    <row r="2" spans="1:8" ht="15.75">
      <c r="A2" s="8" t="s">
        <v>441</v>
      </c>
      <c r="B2" s="9"/>
      <c r="C2" s="10"/>
      <c r="D2" s="9"/>
      <c r="E2" s="11"/>
      <c r="F2" s="12"/>
      <c r="G2" s="13"/>
      <c r="H2" s="14"/>
    </row>
    <row r="3" spans="1:8" ht="15.75">
      <c r="A3" s="8" t="s">
        <v>442</v>
      </c>
      <c r="B3" s="9"/>
      <c r="C3" s="10"/>
      <c r="D3" s="9"/>
      <c r="E3" s="11"/>
      <c r="F3" s="12"/>
      <c r="G3" s="13"/>
      <c r="H3" s="14"/>
    </row>
    <row r="4" spans="1:8" ht="15.75">
      <c r="A4" s="8" t="s">
        <v>443</v>
      </c>
      <c r="B4" s="9"/>
      <c r="C4" s="10"/>
      <c r="D4" s="9"/>
      <c r="E4" s="11"/>
      <c r="F4" s="12"/>
      <c r="G4" s="13"/>
      <c r="H4" s="14"/>
    </row>
    <row r="5" spans="1:10" ht="15.75">
      <c r="A5" s="15"/>
      <c r="B5" s="15"/>
      <c r="C5" s="10"/>
      <c r="D5" s="15"/>
      <c r="E5" s="16"/>
      <c r="F5" s="17"/>
      <c r="G5" s="6"/>
      <c r="H5" s="20" t="s">
        <v>478</v>
      </c>
      <c r="J5" s="6"/>
    </row>
    <row r="6" spans="1:13" ht="18" customHeight="1">
      <c r="A6" s="276" t="s">
        <v>463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</row>
    <row r="7" spans="1:8" ht="15.75">
      <c r="A7" s="15"/>
      <c r="B7" s="15"/>
      <c r="C7" s="10"/>
      <c r="D7" s="15"/>
      <c r="E7" s="16"/>
      <c r="F7" s="17"/>
      <c r="G7" s="18"/>
      <c r="H7" s="19"/>
    </row>
    <row r="8" spans="1:13" ht="15">
      <c r="A8" s="21"/>
      <c r="B8" s="21"/>
      <c r="C8" s="22"/>
      <c r="D8" s="21"/>
      <c r="E8" s="23"/>
      <c r="F8" s="24"/>
      <c r="G8" s="25"/>
      <c r="H8" s="26"/>
      <c r="M8" s="26" t="s">
        <v>0</v>
      </c>
    </row>
    <row r="9" spans="1:114" ht="15" customHeight="1">
      <c r="A9" s="277"/>
      <c r="B9" s="277"/>
      <c r="C9" s="277"/>
      <c r="D9" s="278" t="s">
        <v>1</v>
      </c>
      <c r="E9" s="278"/>
      <c r="F9" s="279" t="s">
        <v>2</v>
      </c>
      <c r="G9" s="279" t="s">
        <v>3</v>
      </c>
      <c r="H9" s="280" t="s">
        <v>475</v>
      </c>
      <c r="I9" s="281" t="s">
        <v>4</v>
      </c>
      <c r="J9" s="281" t="s">
        <v>5</v>
      </c>
      <c r="K9" s="281" t="s">
        <v>6</v>
      </c>
      <c r="L9" s="281" t="s">
        <v>4</v>
      </c>
      <c r="M9" s="281"/>
      <c r="P9" s="6" t="s">
        <v>83</v>
      </c>
      <c r="DG9" s="6"/>
      <c r="DH9" s="6"/>
      <c r="DI9" s="6"/>
      <c r="DJ9" s="6"/>
    </row>
    <row r="10" spans="1:114" ht="51.75" customHeight="1">
      <c r="A10" s="277"/>
      <c r="B10" s="277"/>
      <c r="C10" s="277"/>
      <c r="D10" s="278"/>
      <c r="E10" s="278"/>
      <c r="F10" s="279"/>
      <c r="G10" s="279"/>
      <c r="H10" s="280"/>
      <c r="I10" s="281"/>
      <c r="J10" s="281"/>
      <c r="K10" s="281"/>
      <c r="L10" s="28" t="s">
        <v>7</v>
      </c>
      <c r="M10" s="28" t="s">
        <v>8</v>
      </c>
      <c r="DG10" s="6"/>
      <c r="DH10" s="6"/>
      <c r="DI10" s="6"/>
      <c r="DJ10" s="6"/>
    </row>
    <row r="11" spans="1:110" s="33" customFormat="1" ht="12" customHeight="1" thickBot="1">
      <c r="A11" s="29">
        <v>0</v>
      </c>
      <c r="B11" s="282">
        <v>1</v>
      </c>
      <c r="C11" s="282"/>
      <c r="D11" s="283">
        <v>2</v>
      </c>
      <c r="E11" s="283"/>
      <c r="F11" s="30">
        <v>3</v>
      </c>
      <c r="G11" s="30">
        <v>4</v>
      </c>
      <c r="H11" s="30">
        <v>5</v>
      </c>
      <c r="I11" s="30" t="s">
        <v>9</v>
      </c>
      <c r="J11" s="31">
        <v>7</v>
      </c>
      <c r="K11" s="31">
        <v>8</v>
      </c>
      <c r="L11" s="31">
        <v>9</v>
      </c>
      <c r="M11" s="31">
        <v>10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</row>
    <row r="12" spans="1:16" ht="13.5" customHeight="1" thickBot="1">
      <c r="A12" s="34" t="s">
        <v>10</v>
      </c>
      <c r="B12" s="27"/>
      <c r="C12" s="35"/>
      <c r="D12" s="284" t="s">
        <v>11</v>
      </c>
      <c r="E12" s="284"/>
      <c r="F12" s="37">
        <v>1</v>
      </c>
      <c r="G12" s="252">
        <v>8281</v>
      </c>
      <c r="H12" s="266">
        <v>8760</v>
      </c>
      <c r="I12" s="238">
        <f>H12/G12*100</f>
        <v>105.78432556454533</v>
      </c>
      <c r="J12" s="252">
        <v>9000</v>
      </c>
      <c r="K12" s="252">
        <v>9000</v>
      </c>
      <c r="L12" s="239">
        <f>J12/H12*100</f>
        <v>102.73972602739727</v>
      </c>
      <c r="M12" s="239">
        <f>K12/J12*100</f>
        <v>100</v>
      </c>
      <c r="P12" s="6" t="s">
        <v>83</v>
      </c>
    </row>
    <row r="13" spans="1:13" ht="15" customHeight="1" thickBot="1">
      <c r="A13" s="285"/>
      <c r="B13" s="27">
        <v>1</v>
      </c>
      <c r="C13" s="35"/>
      <c r="D13" s="284" t="s">
        <v>12</v>
      </c>
      <c r="E13" s="284"/>
      <c r="F13" s="37">
        <v>2</v>
      </c>
      <c r="G13" s="252">
        <v>8281</v>
      </c>
      <c r="H13" s="266">
        <v>8760</v>
      </c>
      <c r="I13" s="238">
        <f>H13/G13*100</f>
        <v>105.78432556454533</v>
      </c>
      <c r="J13" s="252">
        <v>9000</v>
      </c>
      <c r="K13" s="252">
        <v>9000</v>
      </c>
      <c r="L13" s="239">
        <f>J13/H13*100</f>
        <v>102.73972602739727</v>
      </c>
      <c r="M13" s="239">
        <f>K13/J13*100</f>
        <v>100</v>
      </c>
    </row>
    <row r="14" spans="1:16" ht="15" customHeight="1" thickBot="1">
      <c r="A14" s="285"/>
      <c r="B14" s="27"/>
      <c r="C14" s="35"/>
      <c r="D14" s="36" t="s">
        <v>13</v>
      </c>
      <c r="E14" s="39" t="s">
        <v>14</v>
      </c>
      <c r="F14" s="37">
        <v>3</v>
      </c>
      <c r="G14" s="252"/>
      <c r="H14" s="266"/>
      <c r="I14" s="238"/>
      <c r="J14" s="252"/>
      <c r="K14" s="252"/>
      <c r="L14" s="239"/>
      <c r="M14" s="38"/>
      <c r="P14" s="6">
        <v>3</v>
      </c>
    </row>
    <row r="15" spans="1:13" ht="15" customHeight="1" thickBot="1">
      <c r="A15" s="285"/>
      <c r="B15" s="27"/>
      <c r="C15" s="35"/>
      <c r="D15" s="36" t="s">
        <v>15</v>
      </c>
      <c r="E15" s="39" t="s">
        <v>16</v>
      </c>
      <c r="F15" s="37">
        <v>4</v>
      </c>
      <c r="G15" s="252"/>
      <c r="H15" s="266"/>
      <c r="I15" s="238"/>
      <c r="J15" s="252"/>
      <c r="K15" s="252"/>
      <c r="L15" s="239"/>
      <c r="M15" s="38"/>
    </row>
    <row r="16" spans="1:13" ht="16.5" customHeight="1" thickBot="1">
      <c r="A16" s="285"/>
      <c r="B16" s="27">
        <v>2</v>
      </c>
      <c r="C16" s="35"/>
      <c r="D16" s="284" t="s">
        <v>17</v>
      </c>
      <c r="E16" s="284"/>
      <c r="F16" s="37">
        <v>5</v>
      </c>
      <c r="G16" s="252"/>
      <c r="H16" s="266"/>
      <c r="I16" s="238"/>
      <c r="J16" s="252"/>
      <c r="K16" s="252"/>
      <c r="L16" s="239"/>
      <c r="M16" s="38"/>
    </row>
    <row r="17" spans="1:13" ht="15.75" customHeight="1" thickBot="1">
      <c r="A17" s="34" t="s">
        <v>18</v>
      </c>
      <c r="B17" s="27"/>
      <c r="C17" s="35"/>
      <c r="D17" s="284" t="s">
        <v>19</v>
      </c>
      <c r="E17" s="284"/>
      <c r="F17" s="37">
        <v>6</v>
      </c>
      <c r="G17" s="252">
        <f>G18+G30</f>
        <v>7981</v>
      </c>
      <c r="H17" s="266">
        <f>H18+H30</f>
        <v>8618</v>
      </c>
      <c r="I17" s="238">
        <f>H17/G17*100</f>
        <v>107.98145595790001</v>
      </c>
      <c r="J17" s="252">
        <f>J18+J30</f>
        <v>8676</v>
      </c>
      <c r="K17" s="252">
        <f>K18+K30</f>
        <v>8676</v>
      </c>
      <c r="L17" s="239">
        <f>J17/H17*100</f>
        <v>100.67300997911349</v>
      </c>
      <c r="M17" s="38">
        <f>K17/J17*100</f>
        <v>100</v>
      </c>
    </row>
    <row r="18" spans="1:13" ht="28.5" customHeight="1" thickBot="1">
      <c r="A18" s="285"/>
      <c r="B18" s="27">
        <v>1</v>
      </c>
      <c r="C18" s="35"/>
      <c r="D18" s="284" t="s">
        <v>20</v>
      </c>
      <c r="E18" s="284"/>
      <c r="F18" s="37">
        <v>7</v>
      </c>
      <c r="G18" s="252">
        <f>G19+G20+G21+G29</f>
        <v>7981</v>
      </c>
      <c r="H18" s="266">
        <f>H19+H20+H21+H29</f>
        <v>8618</v>
      </c>
      <c r="I18" s="238">
        <f>H18/G18*100</f>
        <v>107.98145595790001</v>
      </c>
      <c r="J18" s="252">
        <f>J19+J20+J21+J29</f>
        <v>8676</v>
      </c>
      <c r="K18" s="252">
        <f>K19+K20+K21+K29</f>
        <v>8676</v>
      </c>
      <c r="L18" s="239">
        <f>J18/H18*100</f>
        <v>100.67300997911349</v>
      </c>
      <c r="M18" s="38">
        <f>K18/J18*100</f>
        <v>100</v>
      </c>
    </row>
    <row r="19" spans="1:13" ht="16.5" customHeight="1" thickBot="1">
      <c r="A19" s="285"/>
      <c r="B19" s="286"/>
      <c r="C19" s="40" t="s">
        <v>21</v>
      </c>
      <c r="D19" s="284" t="s">
        <v>22</v>
      </c>
      <c r="E19" s="284"/>
      <c r="F19" s="37">
        <v>8</v>
      </c>
      <c r="G19" s="252">
        <v>149</v>
      </c>
      <c r="H19" s="266">
        <v>372</v>
      </c>
      <c r="I19" s="238">
        <f>H19/G19*100</f>
        <v>249.66442953020135</v>
      </c>
      <c r="J19" s="252">
        <v>430</v>
      </c>
      <c r="K19" s="252">
        <v>430</v>
      </c>
      <c r="L19" s="239">
        <f>J19/H19*100</f>
        <v>115.59139784946237</v>
      </c>
      <c r="M19" s="239">
        <f>K19/J19*100</f>
        <v>100</v>
      </c>
    </row>
    <row r="20" spans="1:13" ht="16.5" customHeight="1" thickBot="1">
      <c r="A20" s="285"/>
      <c r="B20" s="286"/>
      <c r="C20" s="41" t="s">
        <v>23</v>
      </c>
      <c r="D20" s="284" t="s">
        <v>24</v>
      </c>
      <c r="E20" s="284"/>
      <c r="F20" s="37">
        <v>9</v>
      </c>
      <c r="G20" s="252"/>
      <c r="H20" s="266"/>
      <c r="I20" s="238"/>
      <c r="J20" s="252"/>
      <c r="K20" s="252"/>
      <c r="L20" s="239"/>
      <c r="M20" s="38"/>
    </row>
    <row r="21" spans="1:13" ht="29.25" customHeight="1" thickBot="1">
      <c r="A21" s="285"/>
      <c r="B21" s="286"/>
      <c r="C21" s="42" t="s">
        <v>25</v>
      </c>
      <c r="D21" s="284" t="s">
        <v>26</v>
      </c>
      <c r="E21" s="284"/>
      <c r="F21" s="37">
        <v>10</v>
      </c>
      <c r="G21" s="252">
        <v>7831</v>
      </c>
      <c r="H21" s="266">
        <f>H22+H25+H27+H28</f>
        <v>8238</v>
      </c>
      <c r="I21" s="238">
        <f>H21/G21*100</f>
        <v>105.19729281062445</v>
      </c>
      <c r="J21" s="252">
        <f>J22+J25+J27+J28</f>
        <v>8238</v>
      </c>
      <c r="K21" s="252">
        <f>K22+K25+K27+K28</f>
        <v>8238</v>
      </c>
      <c r="L21" s="239">
        <f>J21/H21*100</f>
        <v>100</v>
      </c>
      <c r="M21" s="38">
        <f>K21/J21*100</f>
        <v>100</v>
      </c>
    </row>
    <row r="22" spans="1:13" ht="15.75" customHeight="1" thickBot="1">
      <c r="A22" s="285"/>
      <c r="B22" s="286"/>
      <c r="C22" s="43"/>
      <c r="D22" s="44" t="s">
        <v>27</v>
      </c>
      <c r="E22" s="45" t="s">
        <v>28</v>
      </c>
      <c r="F22" s="37">
        <v>11</v>
      </c>
      <c r="G22" s="252">
        <v>7534</v>
      </c>
      <c r="H22" s="266">
        <f>H23+H24</f>
        <v>7912</v>
      </c>
      <c r="I22" s="238">
        <f>H22/G22*100</f>
        <v>105.01725511016724</v>
      </c>
      <c r="J22" s="252">
        <f>J23+J24</f>
        <v>7912</v>
      </c>
      <c r="K22" s="252">
        <f>K23+K24</f>
        <v>7912</v>
      </c>
      <c r="L22" s="239">
        <f>J22/H22*100</f>
        <v>100</v>
      </c>
      <c r="M22" s="239">
        <f>K22/J22*100</f>
        <v>100</v>
      </c>
    </row>
    <row r="23" spans="1:13" ht="16.5" customHeight="1" thickBot="1">
      <c r="A23" s="285"/>
      <c r="B23" s="286"/>
      <c r="C23" s="43"/>
      <c r="D23" s="46" t="s">
        <v>29</v>
      </c>
      <c r="E23" s="36" t="s">
        <v>30</v>
      </c>
      <c r="F23" s="37">
        <v>12</v>
      </c>
      <c r="G23" s="252">
        <v>6859</v>
      </c>
      <c r="H23" s="266">
        <v>7191</v>
      </c>
      <c r="I23" s="238">
        <f>H23/G23*100</f>
        <v>104.84035573698789</v>
      </c>
      <c r="J23" s="252">
        <v>7191</v>
      </c>
      <c r="K23" s="252">
        <v>7191</v>
      </c>
      <c r="L23" s="239">
        <f>J23/H23*100</f>
        <v>100</v>
      </c>
      <c r="M23" s="239">
        <f>K23/J23*100</f>
        <v>100</v>
      </c>
    </row>
    <row r="24" spans="1:13" ht="16.5" customHeight="1" thickBot="1">
      <c r="A24" s="285"/>
      <c r="B24" s="286"/>
      <c r="C24" s="43"/>
      <c r="D24" s="46" t="s">
        <v>31</v>
      </c>
      <c r="E24" s="36" t="s">
        <v>32</v>
      </c>
      <c r="F24" s="37">
        <v>13</v>
      </c>
      <c r="G24" s="252">
        <v>675</v>
      </c>
      <c r="H24" s="266">
        <v>721</v>
      </c>
      <c r="I24" s="238">
        <f>H24/G24*100</f>
        <v>106.81481481481481</v>
      </c>
      <c r="J24" s="252">
        <v>721</v>
      </c>
      <c r="K24" s="252">
        <v>721</v>
      </c>
      <c r="L24" s="239">
        <f>J24/H24*100</f>
        <v>100</v>
      </c>
      <c r="M24" s="239">
        <f>K24/J24*100</f>
        <v>100</v>
      </c>
    </row>
    <row r="25" spans="1:13" ht="15.75" customHeight="1" thickBot="1">
      <c r="A25" s="285"/>
      <c r="B25" s="286"/>
      <c r="C25" s="43"/>
      <c r="D25" s="46" t="s">
        <v>33</v>
      </c>
      <c r="E25" s="36" t="s">
        <v>34</v>
      </c>
      <c r="F25" s="37">
        <v>14</v>
      </c>
      <c r="G25" s="252"/>
      <c r="H25" s="266"/>
      <c r="I25" s="238"/>
      <c r="J25" s="252"/>
      <c r="K25" s="252"/>
      <c r="L25" s="239"/>
      <c r="M25" s="38"/>
    </row>
    <row r="26" spans="1:13" ht="26.25" thickBot="1">
      <c r="A26" s="285"/>
      <c r="B26" s="286"/>
      <c r="C26" s="43"/>
      <c r="D26" s="46"/>
      <c r="E26" s="47" t="s">
        <v>35</v>
      </c>
      <c r="F26" s="37">
        <v>15</v>
      </c>
      <c r="G26" s="252"/>
      <c r="H26" s="266"/>
      <c r="I26" s="238"/>
      <c r="J26" s="252"/>
      <c r="K26" s="252"/>
      <c r="L26" s="239"/>
      <c r="M26" s="38"/>
    </row>
    <row r="27" spans="1:13" ht="40.5" customHeight="1" thickBot="1">
      <c r="A27" s="285"/>
      <c r="B27" s="286"/>
      <c r="C27" s="43"/>
      <c r="D27" s="46" t="s">
        <v>36</v>
      </c>
      <c r="E27" s="36" t="s">
        <v>37</v>
      </c>
      <c r="F27" s="37">
        <v>16</v>
      </c>
      <c r="G27" s="252"/>
      <c r="H27" s="266"/>
      <c r="I27" s="238"/>
      <c r="J27" s="252"/>
      <c r="K27" s="252"/>
      <c r="L27" s="239"/>
      <c r="M27" s="38"/>
    </row>
    <row r="28" spans="1:13" ht="26.25" customHeight="1" thickBot="1">
      <c r="A28" s="285"/>
      <c r="B28" s="286"/>
      <c r="C28" s="48"/>
      <c r="D28" s="46" t="s">
        <v>38</v>
      </c>
      <c r="E28" s="49" t="s">
        <v>39</v>
      </c>
      <c r="F28" s="50">
        <v>17</v>
      </c>
      <c r="G28" s="252">
        <v>297</v>
      </c>
      <c r="H28" s="266">
        <v>326</v>
      </c>
      <c r="I28" s="238">
        <f>H28/G28*100</f>
        <v>109.76430976430977</v>
      </c>
      <c r="J28" s="252">
        <v>326</v>
      </c>
      <c r="K28" s="252">
        <v>326</v>
      </c>
      <c r="L28" s="239">
        <f>J28/H28*100</f>
        <v>100</v>
      </c>
      <c r="M28" s="239">
        <f>K28/J28*100</f>
        <v>100</v>
      </c>
    </row>
    <row r="29" spans="1:13" ht="15" customHeight="1" thickBot="1">
      <c r="A29" s="285"/>
      <c r="B29" s="286"/>
      <c r="C29" s="51" t="s">
        <v>40</v>
      </c>
      <c r="D29" s="284" t="s">
        <v>41</v>
      </c>
      <c r="E29" s="284"/>
      <c r="F29" s="37">
        <v>18</v>
      </c>
      <c r="G29" s="252">
        <v>1</v>
      </c>
      <c r="H29" s="266">
        <v>8</v>
      </c>
      <c r="I29" s="238">
        <f>H29/G29*100</f>
        <v>800</v>
      </c>
      <c r="J29" s="252">
        <v>8</v>
      </c>
      <c r="K29" s="252">
        <v>8</v>
      </c>
      <c r="L29" s="239">
        <f>J29/H29*100</f>
        <v>100</v>
      </c>
      <c r="M29" s="239">
        <f>K29/J29*100</f>
        <v>100</v>
      </c>
    </row>
    <row r="30" spans="1:13" ht="17.25" customHeight="1" thickBot="1">
      <c r="A30" s="285"/>
      <c r="B30" s="27">
        <v>2</v>
      </c>
      <c r="C30" s="35"/>
      <c r="D30" s="284" t="s">
        <v>42</v>
      </c>
      <c r="E30" s="284"/>
      <c r="F30" s="37">
        <v>19</v>
      </c>
      <c r="G30" s="252"/>
      <c r="H30" s="266"/>
      <c r="I30" s="238"/>
      <c r="J30" s="252"/>
      <c r="K30" s="252"/>
      <c r="L30" s="239"/>
      <c r="M30" s="38"/>
    </row>
    <row r="31" spans="1:13" ht="25.5" customHeight="1" thickBot="1">
      <c r="A31" s="34" t="s">
        <v>43</v>
      </c>
      <c r="B31" s="27"/>
      <c r="C31" s="35"/>
      <c r="D31" s="284" t="s">
        <v>44</v>
      </c>
      <c r="E31" s="284"/>
      <c r="F31" s="37">
        <v>20</v>
      </c>
      <c r="G31" s="252">
        <f>G12-G17</f>
        <v>300</v>
      </c>
      <c r="H31" s="266">
        <f>H12-H17</f>
        <v>142</v>
      </c>
      <c r="I31" s="238">
        <f>H31/G31*100</f>
        <v>47.333333333333336</v>
      </c>
      <c r="J31" s="252">
        <f>J12-J17</f>
        <v>324</v>
      </c>
      <c r="K31" s="252">
        <f>K12-K17</f>
        <v>324</v>
      </c>
      <c r="L31" s="239">
        <f>J31/H31*100</f>
        <v>228.16901408450704</v>
      </c>
      <c r="M31" s="239">
        <f>K31/J31*100</f>
        <v>100</v>
      </c>
    </row>
    <row r="32" spans="1:13" ht="15.75" customHeight="1" thickBot="1">
      <c r="A32" s="34" t="s">
        <v>45</v>
      </c>
      <c r="B32" s="27">
        <v>1</v>
      </c>
      <c r="C32" s="35"/>
      <c r="D32" s="284" t="s">
        <v>46</v>
      </c>
      <c r="E32" s="284"/>
      <c r="F32" s="37">
        <v>21</v>
      </c>
      <c r="G32" s="252">
        <v>48</v>
      </c>
      <c r="H32" s="266">
        <v>23</v>
      </c>
      <c r="I32" s="238">
        <f>H32/G32*100</f>
        <v>47.91666666666667</v>
      </c>
      <c r="J32" s="252">
        <v>52</v>
      </c>
      <c r="K32" s="252">
        <v>52</v>
      </c>
      <c r="L32" s="239">
        <f>J32/H32*100</f>
        <v>226.08695652173913</v>
      </c>
      <c r="M32" s="239">
        <f>K32/J32*100</f>
        <v>100</v>
      </c>
    </row>
    <row r="33" spans="1:13" ht="15.75" customHeight="1" thickBot="1">
      <c r="A33" s="34"/>
      <c r="B33" s="27">
        <v>2</v>
      </c>
      <c r="C33" s="35"/>
      <c r="D33" s="284" t="s">
        <v>47</v>
      </c>
      <c r="E33" s="284"/>
      <c r="F33" s="37">
        <v>22</v>
      </c>
      <c r="G33" s="252"/>
      <c r="H33" s="266"/>
      <c r="I33" s="238"/>
      <c r="J33" s="252"/>
      <c r="K33" s="252"/>
      <c r="L33" s="239"/>
      <c r="M33" s="38"/>
    </row>
    <row r="34" spans="1:13" ht="15.75" customHeight="1" thickBot="1">
      <c r="A34" s="34"/>
      <c r="B34" s="27">
        <v>3</v>
      </c>
      <c r="C34" s="35"/>
      <c r="D34" s="284" t="s">
        <v>48</v>
      </c>
      <c r="E34" s="284"/>
      <c r="F34" s="37">
        <v>23</v>
      </c>
      <c r="G34" s="252"/>
      <c r="H34" s="266"/>
      <c r="I34" s="238"/>
      <c r="J34" s="252"/>
      <c r="K34" s="252"/>
      <c r="L34" s="239"/>
      <c r="M34" s="38"/>
    </row>
    <row r="35" spans="1:13" ht="15.75" customHeight="1" thickBot="1">
      <c r="A35" s="34"/>
      <c r="B35" s="27">
        <v>4</v>
      </c>
      <c r="C35" s="35"/>
      <c r="D35" s="284" t="s">
        <v>49</v>
      </c>
      <c r="E35" s="284"/>
      <c r="F35" s="37">
        <v>24</v>
      </c>
      <c r="G35" s="252"/>
      <c r="H35" s="266"/>
      <c r="I35" s="238"/>
      <c r="J35" s="252"/>
      <c r="K35" s="252"/>
      <c r="L35" s="239"/>
      <c r="M35" s="38"/>
    </row>
    <row r="36" spans="1:13" ht="27.75" customHeight="1" thickBot="1">
      <c r="A36" s="34"/>
      <c r="B36" s="27">
        <v>5</v>
      </c>
      <c r="C36" s="35"/>
      <c r="D36" s="284" t="s">
        <v>50</v>
      </c>
      <c r="E36" s="284"/>
      <c r="F36" s="37">
        <v>25</v>
      </c>
      <c r="G36" s="252"/>
      <c r="H36" s="266"/>
      <c r="I36" s="238"/>
      <c r="J36" s="252"/>
      <c r="K36" s="252"/>
      <c r="L36" s="239"/>
      <c r="M36" s="38"/>
    </row>
    <row r="37" spans="1:110" s="3" customFormat="1" ht="41.25" customHeight="1" thickBot="1">
      <c r="A37" s="34" t="s">
        <v>51</v>
      </c>
      <c r="B37" s="27"/>
      <c r="C37" s="35"/>
      <c r="D37" s="284" t="s">
        <v>52</v>
      </c>
      <c r="E37" s="284"/>
      <c r="F37" s="37">
        <v>26</v>
      </c>
      <c r="G37" s="252">
        <v>252</v>
      </c>
      <c r="H37" s="266">
        <v>119</v>
      </c>
      <c r="I37" s="238">
        <f>H37/G37*100</f>
        <v>47.22222222222222</v>
      </c>
      <c r="J37" s="252">
        <v>272</v>
      </c>
      <c r="K37" s="252">
        <v>272</v>
      </c>
      <c r="L37" s="239">
        <f>J37/H37*100</f>
        <v>228.57142857142856</v>
      </c>
      <c r="M37" s="239">
        <f>K37/J37*100</f>
        <v>100</v>
      </c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</row>
    <row r="38" spans="1:13" ht="15.75" customHeight="1" thickBot="1">
      <c r="A38" s="285"/>
      <c r="B38" s="27">
        <v>1</v>
      </c>
      <c r="C38" s="35"/>
      <c r="D38" s="284" t="s">
        <v>53</v>
      </c>
      <c r="E38" s="284"/>
      <c r="F38" s="37">
        <v>27</v>
      </c>
      <c r="G38" s="252">
        <v>0</v>
      </c>
      <c r="H38" s="266">
        <v>0</v>
      </c>
      <c r="I38" s="238"/>
      <c r="J38" s="252">
        <v>0</v>
      </c>
      <c r="K38" s="252">
        <v>0</v>
      </c>
      <c r="L38" s="239"/>
      <c r="M38" s="38"/>
    </row>
    <row r="39" spans="1:13" ht="27.75" customHeight="1" thickBot="1">
      <c r="A39" s="285"/>
      <c r="B39" s="27">
        <v>2</v>
      </c>
      <c r="C39" s="35"/>
      <c r="D39" s="284" t="s">
        <v>54</v>
      </c>
      <c r="E39" s="284"/>
      <c r="F39" s="37">
        <v>28</v>
      </c>
      <c r="G39" s="252"/>
      <c r="H39" s="266"/>
      <c r="I39" s="238"/>
      <c r="J39" s="252"/>
      <c r="K39" s="252"/>
      <c r="L39" s="239"/>
      <c r="M39" s="38"/>
    </row>
    <row r="40" spans="1:13" ht="15.75" customHeight="1" thickBot="1">
      <c r="A40" s="285"/>
      <c r="B40" s="27">
        <v>3</v>
      </c>
      <c r="C40" s="35"/>
      <c r="D40" s="284" t="s">
        <v>55</v>
      </c>
      <c r="E40" s="284"/>
      <c r="F40" s="37">
        <v>29</v>
      </c>
      <c r="G40" s="252"/>
      <c r="H40" s="266"/>
      <c r="I40" s="238"/>
      <c r="J40" s="252"/>
      <c r="K40" s="252"/>
      <c r="L40" s="239"/>
      <c r="M40" s="38"/>
    </row>
    <row r="41" spans="1:13" ht="70.5" customHeight="1" thickBot="1">
      <c r="A41" s="285"/>
      <c r="B41" s="27">
        <v>4</v>
      </c>
      <c r="C41" s="35"/>
      <c r="D41" s="284" t="s">
        <v>56</v>
      </c>
      <c r="E41" s="284"/>
      <c r="F41" s="37">
        <v>30</v>
      </c>
      <c r="G41" s="252"/>
      <c r="H41" s="266"/>
      <c r="I41" s="238"/>
      <c r="J41" s="252"/>
      <c r="K41" s="252"/>
      <c r="L41" s="239"/>
      <c r="M41" s="38"/>
    </row>
    <row r="42" spans="1:13" ht="16.5" customHeight="1" thickBot="1">
      <c r="A42" s="285"/>
      <c r="B42" s="27">
        <v>5</v>
      </c>
      <c r="C42" s="35"/>
      <c r="D42" s="284" t="s">
        <v>57</v>
      </c>
      <c r="E42" s="284"/>
      <c r="F42" s="37">
        <v>31</v>
      </c>
      <c r="G42" s="252"/>
      <c r="H42" s="266"/>
      <c r="I42" s="238"/>
      <c r="J42" s="252"/>
      <c r="K42" s="252"/>
      <c r="L42" s="239"/>
      <c r="M42" s="38"/>
    </row>
    <row r="43" spans="1:13" ht="39" customHeight="1" thickBot="1">
      <c r="A43" s="285"/>
      <c r="B43" s="27">
        <v>6</v>
      </c>
      <c r="C43" s="35"/>
      <c r="D43" s="284" t="s">
        <v>58</v>
      </c>
      <c r="E43" s="284"/>
      <c r="F43" s="37">
        <v>32</v>
      </c>
      <c r="G43" s="252">
        <v>252</v>
      </c>
      <c r="H43" s="266">
        <v>119</v>
      </c>
      <c r="I43" s="238">
        <f>H43/G43*100</f>
        <v>47.22222222222222</v>
      </c>
      <c r="J43" s="252">
        <v>272</v>
      </c>
      <c r="K43" s="252">
        <v>272</v>
      </c>
      <c r="L43" s="239">
        <f>J43/H43*100</f>
        <v>228.57142857142856</v>
      </c>
      <c r="M43" s="239">
        <f>K43/J43*100</f>
        <v>100</v>
      </c>
    </row>
    <row r="44" spans="1:13" ht="51.75" customHeight="1" thickBot="1">
      <c r="A44" s="285"/>
      <c r="B44" s="27">
        <v>7</v>
      </c>
      <c r="C44" s="35"/>
      <c r="D44" s="284" t="s">
        <v>59</v>
      </c>
      <c r="E44" s="284"/>
      <c r="F44" s="37">
        <v>33</v>
      </c>
      <c r="G44" s="252"/>
      <c r="H44" s="266"/>
      <c r="I44" s="238"/>
      <c r="J44" s="252"/>
      <c r="K44" s="252"/>
      <c r="L44" s="239"/>
      <c r="M44" s="38"/>
    </row>
    <row r="45" spans="1:13" ht="64.5" customHeight="1" thickBot="1">
      <c r="A45" s="285"/>
      <c r="B45" s="27">
        <v>8</v>
      </c>
      <c r="C45" s="35"/>
      <c r="D45" s="284" t="s">
        <v>60</v>
      </c>
      <c r="E45" s="284"/>
      <c r="F45" s="37">
        <v>34</v>
      </c>
      <c r="G45" s="252">
        <v>126</v>
      </c>
      <c r="H45" s="266">
        <v>60</v>
      </c>
      <c r="I45" s="238">
        <f>H45/G45*100</f>
        <v>47.61904761904761</v>
      </c>
      <c r="J45" s="252">
        <v>136</v>
      </c>
      <c r="K45" s="252">
        <v>136</v>
      </c>
      <c r="L45" s="239">
        <f>J45/H45*100</f>
        <v>226.66666666666666</v>
      </c>
      <c r="M45" s="239">
        <f>K45/J45*100</f>
        <v>100</v>
      </c>
    </row>
    <row r="46" spans="1:13" ht="18.75" customHeight="1" thickBot="1">
      <c r="A46" s="285"/>
      <c r="B46" s="27"/>
      <c r="C46" s="35" t="s">
        <v>13</v>
      </c>
      <c r="D46" s="284" t="s">
        <v>61</v>
      </c>
      <c r="E46" s="284"/>
      <c r="F46" s="37">
        <v>35</v>
      </c>
      <c r="G46" s="252"/>
      <c r="H46" s="266"/>
      <c r="I46" s="238"/>
      <c r="J46" s="252"/>
      <c r="K46" s="252"/>
      <c r="L46" s="239"/>
      <c r="M46" s="38"/>
    </row>
    <row r="47" spans="1:13" ht="18.75" customHeight="1" thickBot="1">
      <c r="A47" s="285"/>
      <c r="B47" s="27"/>
      <c r="C47" s="35" t="s">
        <v>15</v>
      </c>
      <c r="D47" s="284" t="s">
        <v>62</v>
      </c>
      <c r="E47" s="284"/>
      <c r="F47" s="37">
        <v>36</v>
      </c>
      <c r="G47" s="252"/>
      <c r="H47" s="266"/>
      <c r="I47" s="238"/>
      <c r="J47" s="252"/>
      <c r="K47" s="252"/>
      <c r="L47" s="239"/>
      <c r="M47" s="38"/>
    </row>
    <row r="48" spans="1:13" ht="18.75" customHeight="1" thickBot="1">
      <c r="A48" s="285"/>
      <c r="B48" s="27"/>
      <c r="C48" s="35" t="s">
        <v>63</v>
      </c>
      <c r="D48" s="284" t="s">
        <v>64</v>
      </c>
      <c r="E48" s="284"/>
      <c r="F48" s="37">
        <v>37</v>
      </c>
      <c r="G48" s="252"/>
      <c r="H48" s="266"/>
      <c r="I48" s="238"/>
      <c r="J48" s="252"/>
      <c r="K48" s="252"/>
      <c r="L48" s="239"/>
      <c r="M48" s="38"/>
    </row>
    <row r="49" spans="1:13" ht="43.5" customHeight="1" thickBot="1">
      <c r="A49" s="285"/>
      <c r="B49" s="27">
        <v>9</v>
      </c>
      <c r="C49" s="35"/>
      <c r="D49" s="284" t="s">
        <v>65</v>
      </c>
      <c r="E49" s="284"/>
      <c r="F49" s="37">
        <v>38</v>
      </c>
      <c r="G49" s="252">
        <v>126</v>
      </c>
      <c r="H49" s="266">
        <v>59</v>
      </c>
      <c r="I49" s="238">
        <f>H49/G49*100</f>
        <v>46.82539682539682</v>
      </c>
      <c r="J49" s="252">
        <v>136</v>
      </c>
      <c r="K49" s="252">
        <v>136</v>
      </c>
      <c r="L49" s="239">
        <f>J49/H49*100</f>
        <v>230.5084745762712</v>
      </c>
      <c r="M49" s="239">
        <f>K49/J49*100</f>
        <v>100</v>
      </c>
    </row>
    <row r="50" spans="1:13" ht="18.75" customHeight="1" thickBot="1">
      <c r="A50" s="34" t="s">
        <v>66</v>
      </c>
      <c r="B50" s="27"/>
      <c r="C50" s="35"/>
      <c r="D50" s="284" t="s">
        <v>67</v>
      </c>
      <c r="E50" s="284"/>
      <c r="F50" s="37">
        <v>39</v>
      </c>
      <c r="G50" s="252"/>
      <c r="H50" s="266"/>
      <c r="I50" s="238"/>
      <c r="J50" s="252"/>
      <c r="K50" s="252"/>
      <c r="L50" s="239"/>
      <c r="M50" s="38"/>
    </row>
    <row r="51" spans="1:13" ht="26.25" customHeight="1" thickBot="1">
      <c r="A51" s="34" t="s">
        <v>68</v>
      </c>
      <c r="B51" s="27"/>
      <c r="C51" s="35"/>
      <c r="D51" s="284" t="s">
        <v>69</v>
      </c>
      <c r="E51" s="284"/>
      <c r="F51" s="37">
        <v>40</v>
      </c>
      <c r="G51" s="252"/>
      <c r="H51" s="266"/>
      <c r="I51" s="238"/>
      <c r="J51" s="252"/>
      <c r="K51" s="252"/>
      <c r="L51" s="239"/>
      <c r="M51" s="38"/>
    </row>
    <row r="52" spans="1:13" ht="15.75" customHeight="1" thickBot="1">
      <c r="A52" s="34"/>
      <c r="B52" s="27"/>
      <c r="C52" s="35" t="s">
        <v>13</v>
      </c>
      <c r="D52" s="284" t="s">
        <v>70</v>
      </c>
      <c r="E52" s="284"/>
      <c r="F52" s="37">
        <v>41</v>
      </c>
      <c r="G52" s="252"/>
      <c r="H52" s="266"/>
      <c r="I52" s="238"/>
      <c r="J52" s="252"/>
      <c r="K52" s="252"/>
      <c r="L52" s="239"/>
      <c r="M52" s="38"/>
    </row>
    <row r="53" spans="1:13" ht="15.75" customHeight="1" thickBot="1">
      <c r="A53" s="34"/>
      <c r="B53" s="27"/>
      <c r="C53" s="35" t="s">
        <v>15</v>
      </c>
      <c r="D53" s="284" t="s">
        <v>71</v>
      </c>
      <c r="E53" s="284"/>
      <c r="F53" s="37">
        <v>42</v>
      </c>
      <c r="G53" s="252"/>
      <c r="H53" s="266"/>
      <c r="I53" s="238"/>
      <c r="J53" s="252"/>
      <c r="K53" s="252"/>
      <c r="L53" s="239"/>
      <c r="M53" s="38"/>
    </row>
    <row r="54" spans="1:13" ht="15.75" customHeight="1" thickBot="1">
      <c r="A54" s="34"/>
      <c r="B54" s="27"/>
      <c r="C54" s="35" t="s">
        <v>63</v>
      </c>
      <c r="D54" s="284" t="s">
        <v>72</v>
      </c>
      <c r="E54" s="284"/>
      <c r="F54" s="37">
        <v>43</v>
      </c>
      <c r="G54" s="252"/>
      <c r="H54" s="266"/>
      <c r="I54" s="238"/>
      <c r="J54" s="252"/>
      <c r="K54" s="252"/>
      <c r="L54" s="239"/>
      <c r="M54" s="38"/>
    </row>
    <row r="55" spans="1:13" ht="15.75" customHeight="1" thickBot="1">
      <c r="A55" s="34"/>
      <c r="B55" s="27"/>
      <c r="C55" s="35" t="s">
        <v>73</v>
      </c>
      <c r="D55" s="284" t="s">
        <v>74</v>
      </c>
      <c r="E55" s="284"/>
      <c r="F55" s="37">
        <v>44</v>
      </c>
      <c r="G55" s="252"/>
      <c r="H55" s="266"/>
      <c r="I55" s="238"/>
      <c r="J55" s="252"/>
      <c r="K55" s="252"/>
      <c r="L55" s="239"/>
      <c r="M55" s="38"/>
    </row>
    <row r="56" spans="1:13" ht="15.75" customHeight="1" thickBot="1">
      <c r="A56" s="34"/>
      <c r="B56" s="27"/>
      <c r="C56" s="35" t="s">
        <v>75</v>
      </c>
      <c r="D56" s="284" t="s">
        <v>76</v>
      </c>
      <c r="E56" s="284"/>
      <c r="F56" s="37">
        <v>45</v>
      </c>
      <c r="G56" s="252"/>
      <c r="H56" s="266"/>
      <c r="I56" s="238"/>
      <c r="J56" s="252"/>
      <c r="K56" s="252"/>
      <c r="L56" s="239"/>
      <c r="M56" s="38"/>
    </row>
    <row r="57" spans="1:13" ht="18.75" customHeight="1" thickBot="1">
      <c r="A57" s="34" t="s">
        <v>77</v>
      </c>
      <c r="B57" s="27"/>
      <c r="C57" s="35"/>
      <c r="D57" s="284" t="s">
        <v>78</v>
      </c>
      <c r="E57" s="284"/>
      <c r="F57" s="37">
        <v>46</v>
      </c>
      <c r="G57" s="252"/>
      <c r="H57" s="266">
        <v>126</v>
      </c>
      <c r="I57" s="238"/>
      <c r="J57" s="252"/>
      <c r="K57" s="252"/>
      <c r="L57" s="239"/>
      <c r="M57" s="38"/>
    </row>
    <row r="58" spans="1:13" ht="15.75" customHeight="1" thickBot="1">
      <c r="A58" s="34"/>
      <c r="B58" s="27">
        <v>1</v>
      </c>
      <c r="C58" s="35"/>
      <c r="D58" s="284" t="s">
        <v>79</v>
      </c>
      <c r="E58" s="284"/>
      <c r="F58" s="37">
        <v>47</v>
      </c>
      <c r="G58" s="252"/>
      <c r="H58" s="266">
        <v>0</v>
      </c>
      <c r="I58" s="238"/>
      <c r="J58" s="252"/>
      <c r="K58" s="252"/>
      <c r="L58" s="239"/>
      <c r="M58" s="38"/>
    </row>
    <row r="59" spans="1:13" ht="26.25" thickBot="1">
      <c r="A59" s="34"/>
      <c r="B59" s="27"/>
      <c r="C59" s="35"/>
      <c r="D59" s="36"/>
      <c r="E59" s="36" t="s">
        <v>80</v>
      </c>
      <c r="F59" s="37">
        <v>48</v>
      </c>
      <c r="G59" s="252"/>
      <c r="H59" s="266">
        <v>0</v>
      </c>
      <c r="I59" s="238"/>
      <c r="J59" s="252"/>
      <c r="K59" s="252"/>
      <c r="L59" s="239"/>
      <c r="M59" s="38"/>
    </row>
    <row r="60" spans="1:13" ht="15.75" customHeight="1" thickBot="1">
      <c r="A60" s="34" t="s">
        <v>81</v>
      </c>
      <c r="B60" s="27"/>
      <c r="C60" s="35"/>
      <c r="D60" s="284" t="s">
        <v>82</v>
      </c>
      <c r="E60" s="284"/>
      <c r="F60" s="37">
        <v>49</v>
      </c>
      <c r="G60" s="252" t="s">
        <v>83</v>
      </c>
      <c r="H60" s="266">
        <v>50</v>
      </c>
      <c r="I60" s="238"/>
      <c r="J60" s="252"/>
      <c r="K60" s="252"/>
      <c r="L60" s="239"/>
      <c r="M60" s="38"/>
    </row>
    <row r="61" spans="1:13" ht="15" customHeight="1" thickBot="1">
      <c r="A61" s="34" t="s">
        <v>84</v>
      </c>
      <c r="B61" s="54"/>
      <c r="C61" s="35"/>
      <c r="D61" s="284" t="s">
        <v>85</v>
      </c>
      <c r="E61" s="284"/>
      <c r="F61" s="37"/>
      <c r="G61" s="252"/>
      <c r="H61" s="37"/>
      <c r="I61" s="238"/>
      <c r="J61" s="252"/>
      <c r="K61" s="252"/>
      <c r="L61" s="239"/>
      <c r="M61" s="38"/>
    </row>
    <row r="62" spans="1:13" ht="18.75" customHeight="1" thickBot="1">
      <c r="A62" s="285"/>
      <c r="B62" s="27">
        <v>1</v>
      </c>
      <c r="C62" s="35"/>
      <c r="D62" s="284" t="s">
        <v>86</v>
      </c>
      <c r="E62" s="284"/>
      <c r="F62" s="37">
        <v>50</v>
      </c>
      <c r="G62" s="252">
        <v>219</v>
      </c>
      <c r="H62" s="266">
        <v>220</v>
      </c>
      <c r="I62" s="238">
        <f aca="true" t="shared" si="0" ref="I62:I67">H62/G62*100</f>
        <v>100.4566210045662</v>
      </c>
      <c r="J62" s="252">
        <v>220</v>
      </c>
      <c r="K62" s="252">
        <v>220</v>
      </c>
      <c r="L62" s="239">
        <f aca="true" t="shared" si="1" ref="L62:L67">J62/H62*100</f>
        <v>100</v>
      </c>
      <c r="M62" s="239">
        <f aca="true" t="shared" si="2" ref="M62:M67">K62/J62*100</f>
        <v>100</v>
      </c>
    </row>
    <row r="63" spans="1:13" ht="15.75" customHeight="1" thickBot="1">
      <c r="A63" s="285"/>
      <c r="B63" s="27">
        <v>2</v>
      </c>
      <c r="C63" s="35"/>
      <c r="D63" s="284" t="s">
        <v>87</v>
      </c>
      <c r="E63" s="284"/>
      <c r="F63" s="37">
        <v>51</v>
      </c>
      <c r="G63" s="252">
        <v>212</v>
      </c>
      <c r="H63" s="266">
        <v>210</v>
      </c>
      <c r="I63" s="238">
        <f t="shared" si="0"/>
        <v>99.05660377358491</v>
      </c>
      <c r="J63" s="252">
        <v>212</v>
      </c>
      <c r="K63" s="252">
        <v>212</v>
      </c>
      <c r="L63" s="239">
        <f t="shared" si="1"/>
        <v>100.95238095238095</v>
      </c>
      <c r="M63" s="239">
        <f t="shared" si="2"/>
        <v>100</v>
      </c>
    </row>
    <row r="64" spans="1:13" ht="27.75" customHeight="1" thickBot="1">
      <c r="A64" s="285"/>
      <c r="B64" s="27">
        <v>3</v>
      </c>
      <c r="C64" s="35"/>
      <c r="D64" s="287" t="s">
        <v>88</v>
      </c>
      <c r="E64" s="287"/>
      <c r="F64" s="37">
        <v>52</v>
      </c>
      <c r="G64" s="264">
        <f>(G22/G63)/12*1000</f>
        <v>2961.4779874213837</v>
      </c>
      <c r="H64" s="268">
        <f>(H22/H63)/12*1000</f>
        <v>3139.6825396825398</v>
      </c>
      <c r="I64" s="238">
        <f t="shared" si="0"/>
        <v>106.01741944454979</v>
      </c>
      <c r="J64" s="264">
        <f>(J22/J63)/12*1000</f>
        <v>3110.062893081761</v>
      </c>
      <c r="K64" s="264">
        <f>(K22/K63)/12*1000</f>
        <v>3110.062893081761</v>
      </c>
      <c r="L64" s="239">
        <f t="shared" si="1"/>
        <v>99.05660377358491</v>
      </c>
      <c r="M64" s="239">
        <f t="shared" si="2"/>
        <v>100</v>
      </c>
    </row>
    <row r="65" spans="1:17" ht="37.5" customHeight="1" thickBot="1">
      <c r="A65" s="285"/>
      <c r="B65" s="27">
        <v>4</v>
      </c>
      <c r="C65" s="35"/>
      <c r="D65" s="287" t="s">
        <v>89</v>
      </c>
      <c r="E65" s="287"/>
      <c r="F65" s="37">
        <v>53</v>
      </c>
      <c r="G65" s="264">
        <f>G64</f>
        <v>2961.4779874213837</v>
      </c>
      <c r="H65" s="269">
        <f>(7676/H63)/12*1000</f>
        <v>3046.031746031746</v>
      </c>
      <c r="I65" s="238">
        <f t="shared" si="0"/>
        <v>102.85512028012691</v>
      </c>
      <c r="J65" s="271">
        <f>(7676/J63)/12*1000</f>
        <v>3017.2955974842766</v>
      </c>
      <c r="K65" s="271">
        <f>(7676/K63)/12*1000</f>
        <v>3017.2955974842766</v>
      </c>
      <c r="L65" s="239">
        <f t="shared" si="1"/>
        <v>99.05660377358491</v>
      </c>
      <c r="M65" s="239">
        <f t="shared" si="2"/>
        <v>100</v>
      </c>
      <c r="Q65" s="6">
        <v>38</v>
      </c>
    </row>
    <row r="66" spans="1:13" ht="27.75" customHeight="1" thickBot="1">
      <c r="A66" s="285"/>
      <c r="B66" s="27">
        <v>5</v>
      </c>
      <c r="C66" s="35"/>
      <c r="D66" s="284" t="s">
        <v>90</v>
      </c>
      <c r="E66" s="284"/>
      <c r="F66" s="37">
        <v>54</v>
      </c>
      <c r="G66" s="265">
        <f>G13/G63</f>
        <v>39.06132075471698</v>
      </c>
      <c r="H66" s="270">
        <f>H13/H63</f>
        <v>41.714285714285715</v>
      </c>
      <c r="I66" s="238">
        <f t="shared" si="0"/>
        <v>106.79179533182672</v>
      </c>
      <c r="J66" s="265">
        <f>J13/J63</f>
        <v>42.45283018867924</v>
      </c>
      <c r="K66" s="265">
        <f>K13/K63</f>
        <v>42.45283018867924</v>
      </c>
      <c r="L66" s="239">
        <f t="shared" si="1"/>
        <v>101.77048332902558</v>
      </c>
      <c r="M66" s="239">
        <f t="shared" si="2"/>
        <v>100</v>
      </c>
    </row>
    <row r="67" spans="1:13" ht="40.5" customHeight="1" thickBot="1">
      <c r="A67" s="285"/>
      <c r="B67" s="27">
        <v>6</v>
      </c>
      <c r="C67" s="35"/>
      <c r="D67" s="287" t="s">
        <v>91</v>
      </c>
      <c r="E67" s="287"/>
      <c r="F67" s="37">
        <v>55</v>
      </c>
      <c r="G67" s="265">
        <f>G66</f>
        <v>39.06132075471698</v>
      </c>
      <c r="H67" s="270">
        <f>H66</f>
        <v>41.714285714285715</v>
      </c>
      <c r="I67" s="238">
        <f t="shared" si="0"/>
        <v>106.79179533182672</v>
      </c>
      <c r="J67" s="265">
        <f>J66</f>
        <v>42.45283018867924</v>
      </c>
      <c r="K67" s="265">
        <f>K66</f>
        <v>42.45283018867924</v>
      </c>
      <c r="L67" s="239">
        <f t="shared" si="1"/>
        <v>101.77048332902558</v>
      </c>
      <c r="M67" s="239">
        <f t="shared" si="2"/>
        <v>100</v>
      </c>
    </row>
    <row r="68" spans="1:13" ht="29.25" customHeight="1" thickBot="1">
      <c r="A68" s="285"/>
      <c r="B68" s="27">
        <v>7</v>
      </c>
      <c r="C68" s="35"/>
      <c r="D68" s="284" t="s">
        <v>92</v>
      </c>
      <c r="E68" s="284"/>
      <c r="F68" s="37">
        <v>56</v>
      </c>
      <c r="G68" s="252"/>
      <c r="H68" s="266"/>
      <c r="I68" s="238"/>
      <c r="J68" s="252"/>
      <c r="K68" s="252"/>
      <c r="L68" s="239"/>
      <c r="M68" s="38"/>
    </row>
    <row r="69" spans="1:13" ht="26.25" customHeight="1" thickBot="1">
      <c r="A69" s="285"/>
      <c r="B69" s="27">
        <v>8</v>
      </c>
      <c r="C69" s="35"/>
      <c r="D69" s="284" t="s">
        <v>93</v>
      </c>
      <c r="E69" s="284"/>
      <c r="F69" s="37">
        <v>57</v>
      </c>
      <c r="G69" s="264">
        <f>(G17/G12)*1000</f>
        <v>963.7724912450187</v>
      </c>
      <c r="H69" s="268">
        <f>(H17/H12)*1000</f>
        <v>983.7899543378995</v>
      </c>
      <c r="I69" s="238">
        <f>H69/G69*100</f>
        <v>102.07699050084132</v>
      </c>
      <c r="J69" s="264">
        <f>(J17/J12)*1000</f>
        <v>964</v>
      </c>
      <c r="K69" s="264">
        <f>(K17/K12)*1000</f>
        <v>964</v>
      </c>
      <c r="L69" s="239">
        <f>J69/H69*100</f>
        <v>97.98839637967046</v>
      </c>
      <c r="M69" s="38">
        <f>K69/J69*100</f>
        <v>100</v>
      </c>
    </row>
    <row r="70" spans="1:13" ht="15.75" customHeight="1" thickBot="1">
      <c r="A70" s="285"/>
      <c r="B70" s="27">
        <v>9</v>
      </c>
      <c r="C70" s="35"/>
      <c r="D70" s="284" t="s">
        <v>94</v>
      </c>
      <c r="E70" s="284"/>
      <c r="F70" s="37">
        <v>58</v>
      </c>
      <c r="G70" s="252">
        <v>0</v>
      </c>
      <c r="H70" s="266">
        <v>0</v>
      </c>
      <c r="I70" s="238"/>
      <c r="J70" s="252">
        <v>0</v>
      </c>
      <c r="K70" s="252">
        <v>0</v>
      </c>
      <c r="L70" s="239"/>
      <c r="M70" s="38"/>
    </row>
    <row r="71" spans="1:13" ht="15.75" customHeight="1" thickBot="1">
      <c r="A71" s="285"/>
      <c r="B71" s="27">
        <v>10</v>
      </c>
      <c r="C71" s="35"/>
      <c r="D71" s="288" t="s">
        <v>95</v>
      </c>
      <c r="E71" s="288"/>
      <c r="F71" s="37">
        <v>59</v>
      </c>
      <c r="G71" s="252">
        <v>0</v>
      </c>
      <c r="H71" s="266">
        <v>0</v>
      </c>
      <c r="I71" s="238"/>
      <c r="J71" s="252">
        <v>0</v>
      </c>
      <c r="K71" s="252">
        <v>0</v>
      </c>
      <c r="L71" s="239"/>
      <c r="M71" s="38"/>
    </row>
    <row r="72" spans="1:8" ht="15.75" customHeight="1">
      <c r="A72" s="56"/>
      <c r="B72" s="57"/>
      <c r="C72" s="58"/>
      <c r="D72" s="59"/>
      <c r="E72" s="59"/>
      <c r="F72" s="7"/>
      <c r="G72" s="7"/>
      <c r="H72" s="6"/>
    </row>
    <row r="73" spans="1:8" ht="15.75" customHeight="1">
      <c r="A73" s="56"/>
      <c r="B73" s="60" t="s">
        <v>96</v>
      </c>
      <c r="C73" s="60"/>
      <c r="D73" s="60"/>
      <c r="E73" s="60"/>
      <c r="F73" s="7"/>
      <c r="G73" s="7"/>
      <c r="H73" s="6"/>
    </row>
    <row r="74" spans="1:8" ht="12.75">
      <c r="A74" s="57"/>
      <c r="B74" s="60" t="s">
        <v>97</v>
      </c>
      <c r="D74" s="57"/>
      <c r="E74" s="53"/>
      <c r="F74" s="7"/>
      <c r="G74" s="7"/>
      <c r="H74" s="6"/>
    </row>
    <row r="75" spans="1:8" ht="12.75">
      <c r="A75" s="57"/>
      <c r="B75" s="57"/>
      <c r="D75" s="57"/>
      <c r="E75" s="53"/>
      <c r="F75" s="7"/>
      <c r="G75" s="7"/>
      <c r="H75" s="6"/>
    </row>
    <row r="76" spans="1:9" ht="47.25" customHeight="1">
      <c r="A76" s="57"/>
      <c r="B76" s="57"/>
      <c r="D76" s="57"/>
      <c r="E76" s="289"/>
      <c r="F76" s="289"/>
      <c r="G76" s="289"/>
      <c r="H76" s="289"/>
      <c r="I76" s="289"/>
    </row>
  </sheetData>
  <sheetProtection selectLockedCells="1" selectUnlockedCells="1"/>
  <mergeCells count="69">
    <mergeCell ref="D68:E68"/>
    <mergeCell ref="D69:E69"/>
    <mergeCell ref="D70:E70"/>
    <mergeCell ref="D71:E71"/>
    <mergeCell ref="E76:F76"/>
    <mergeCell ref="G76:I76"/>
    <mergeCell ref="D58:E58"/>
    <mergeCell ref="D60:E60"/>
    <mergeCell ref="D61:E61"/>
    <mergeCell ref="A62:A71"/>
    <mergeCell ref="D62:E62"/>
    <mergeCell ref="D63:E63"/>
    <mergeCell ref="D64:E64"/>
    <mergeCell ref="D65:E65"/>
    <mergeCell ref="D66:E66"/>
    <mergeCell ref="D67:E67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37:E37"/>
    <mergeCell ref="A38:A49"/>
    <mergeCell ref="D38:E38"/>
    <mergeCell ref="D39:E39"/>
    <mergeCell ref="D40:E40"/>
    <mergeCell ref="D41:E41"/>
    <mergeCell ref="D42:E42"/>
    <mergeCell ref="D43:E43"/>
    <mergeCell ref="D44:E44"/>
    <mergeCell ref="D45:E45"/>
    <mergeCell ref="D31:E31"/>
    <mergeCell ref="D32:E32"/>
    <mergeCell ref="D33:E33"/>
    <mergeCell ref="D34:E34"/>
    <mergeCell ref="D35:E35"/>
    <mergeCell ref="D36:E36"/>
    <mergeCell ref="D17:E17"/>
    <mergeCell ref="A18:A30"/>
    <mergeCell ref="D18:E18"/>
    <mergeCell ref="B19:B29"/>
    <mergeCell ref="D19:E19"/>
    <mergeCell ref="D20:E20"/>
    <mergeCell ref="D21:E21"/>
    <mergeCell ref="D29:E29"/>
    <mergeCell ref="D30:E30"/>
    <mergeCell ref="B11:C11"/>
    <mergeCell ref="D11:E11"/>
    <mergeCell ref="D12:E12"/>
    <mergeCell ref="A13:A16"/>
    <mergeCell ref="D13:E13"/>
    <mergeCell ref="D16:E16"/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</mergeCells>
  <printOptions horizontalCentered="1"/>
  <pageMargins left="0.39375" right="0.31527777777777777" top="0.31527777777777777" bottom="0.5402777777777777" header="0.5118055555555555" footer="0.31527777777777777"/>
  <pageSetup horizontalDpi="300" verticalDpi="300" orientation="portrait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W195"/>
  <sheetViews>
    <sheetView zoomScalePageLayoutView="0" workbookViewId="0" topLeftCell="A1">
      <pane xSplit="6" ySplit="12" topLeftCell="G189" activePane="bottomRight" state="frozen"/>
      <selection pane="topLeft" activeCell="A1" sqref="A1"/>
      <selection pane="topRight" activeCell="G1" sqref="G1"/>
      <selection pane="bottomLeft" activeCell="A52" sqref="A52"/>
      <selection pane="bottomRight" activeCell="R196" sqref="R196"/>
    </sheetView>
  </sheetViews>
  <sheetFormatPr defaultColWidth="9.140625" defaultRowHeight="12.75"/>
  <cols>
    <col min="1" max="1" width="4.7109375" style="61" customWidth="1"/>
    <col min="2" max="2" width="3.421875" style="61" customWidth="1"/>
    <col min="3" max="3" width="3.7109375" style="61" customWidth="1"/>
    <col min="4" max="4" width="4.57421875" style="61" customWidth="1"/>
    <col min="5" max="5" width="68.00390625" style="62" customWidth="1"/>
    <col min="6" max="6" width="6.7109375" style="63" customWidth="1"/>
    <col min="7" max="7" width="10.28125" style="63" customWidth="1"/>
    <col min="8" max="9" width="10.28125" style="64" customWidth="1"/>
    <col min="10" max="10" width="11.57421875" style="64" customWidth="1"/>
    <col min="11" max="16" width="7.28125" style="64" customWidth="1"/>
    <col min="17" max="250" width="9.140625" style="64" customWidth="1"/>
    <col min="251" max="16384" width="9.140625" style="65" customWidth="1"/>
  </cols>
  <sheetData>
    <row r="1" spans="1:100" s="72" customFormat="1" ht="15.75">
      <c r="A1" s="66"/>
      <c r="B1" s="67"/>
      <c r="C1" s="68"/>
      <c r="D1" s="67"/>
      <c r="E1" s="69"/>
      <c r="F1" s="70"/>
      <c r="G1" s="70"/>
      <c r="H1" s="71"/>
      <c r="I1" s="71"/>
      <c r="K1" s="73"/>
      <c r="L1" s="73"/>
      <c r="M1" s="73"/>
      <c r="N1" s="73"/>
      <c r="O1" s="74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</row>
    <row r="2" spans="1:100" s="72" customFormat="1" ht="15.75">
      <c r="A2" s="66" t="s">
        <v>445</v>
      </c>
      <c r="B2" s="67"/>
      <c r="C2" s="68"/>
      <c r="D2" s="67"/>
      <c r="E2" s="69"/>
      <c r="F2" s="70"/>
      <c r="G2" s="70"/>
      <c r="H2" s="71"/>
      <c r="I2" s="71"/>
      <c r="J2" s="75"/>
      <c r="K2" s="73"/>
      <c r="L2" s="73"/>
      <c r="M2" s="73"/>
      <c r="N2" s="73"/>
      <c r="O2" s="74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</row>
    <row r="3" spans="1:100" s="72" customFormat="1" ht="15.75">
      <c r="A3" s="66" t="s">
        <v>442</v>
      </c>
      <c r="B3" s="67"/>
      <c r="C3" s="68"/>
      <c r="D3" s="67"/>
      <c r="E3" s="69"/>
      <c r="F3" s="70"/>
      <c r="G3" s="70"/>
      <c r="H3" s="71"/>
      <c r="I3" s="71"/>
      <c r="J3" s="75"/>
      <c r="K3" s="73"/>
      <c r="L3" s="73"/>
      <c r="M3" s="73"/>
      <c r="N3" s="73"/>
      <c r="O3" s="74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s="72" customFormat="1" ht="15.75">
      <c r="A4" s="66" t="s">
        <v>446</v>
      </c>
      <c r="B4" s="67"/>
      <c r="C4" s="68"/>
      <c r="D4" s="67"/>
      <c r="E4" s="69"/>
      <c r="F4" s="70"/>
      <c r="G4" s="70"/>
      <c r="H4" s="71"/>
      <c r="I4" s="71"/>
      <c r="J4" s="75"/>
      <c r="K4" s="73"/>
      <c r="L4" s="73"/>
      <c r="M4" s="73"/>
      <c r="N4" s="73"/>
      <c r="O4" s="74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</row>
    <row r="5" spans="1:100" s="72" customFormat="1" ht="15.75">
      <c r="A5" s="68"/>
      <c r="B5" s="68"/>
      <c r="C5" s="68"/>
      <c r="D5" s="68"/>
      <c r="E5" s="76"/>
      <c r="F5" s="77"/>
      <c r="G5" s="77"/>
      <c r="H5" s="78"/>
      <c r="I5" s="78"/>
      <c r="J5" s="79"/>
      <c r="K5" s="80"/>
      <c r="L5" s="80"/>
      <c r="M5" s="80"/>
      <c r="N5" s="80" t="s">
        <v>99</v>
      </c>
      <c r="O5" s="74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</row>
    <row r="6" spans="1:15" ht="33" customHeight="1">
      <c r="A6" s="290" t="s">
        <v>459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</row>
    <row r="7" spans="1:15" ht="15.75">
      <c r="A7" s="81"/>
      <c r="B7" s="81"/>
      <c r="C7" s="81"/>
      <c r="D7" s="81"/>
      <c r="E7" s="82"/>
      <c r="F7" s="83"/>
      <c r="G7" s="83"/>
      <c r="H7" s="84"/>
      <c r="I7" s="84"/>
      <c r="J7" s="84"/>
      <c r="K7" s="84"/>
      <c r="L7" s="84"/>
      <c r="M7" s="84"/>
      <c r="N7" s="84"/>
      <c r="O7" s="84"/>
    </row>
    <row r="8" spans="1:15" ht="15">
      <c r="A8" s="85"/>
      <c r="B8" s="85"/>
      <c r="C8" s="85"/>
      <c r="D8" s="85"/>
      <c r="E8" s="86"/>
      <c r="F8" s="83"/>
      <c r="G8" s="83"/>
      <c r="H8" s="87"/>
      <c r="I8" s="87"/>
      <c r="J8" s="87"/>
      <c r="K8" s="87"/>
      <c r="L8" s="87"/>
      <c r="M8" s="87"/>
      <c r="N8" s="87"/>
      <c r="O8" s="87" t="s">
        <v>0</v>
      </c>
    </row>
    <row r="9" spans="1:16" ht="14.25" customHeight="1">
      <c r="A9" s="291"/>
      <c r="B9" s="291"/>
      <c r="C9" s="291"/>
      <c r="D9" s="291" t="s">
        <v>1</v>
      </c>
      <c r="E9" s="291"/>
      <c r="F9" s="292" t="s">
        <v>2</v>
      </c>
      <c r="G9" s="292" t="s">
        <v>100</v>
      </c>
      <c r="H9" s="292" t="s">
        <v>101</v>
      </c>
      <c r="I9" s="292"/>
      <c r="J9" s="292"/>
      <c r="K9" s="293" t="s">
        <v>102</v>
      </c>
      <c r="L9" s="293"/>
      <c r="M9" s="293"/>
      <c r="N9" s="293"/>
      <c r="O9" s="88" t="s">
        <v>4</v>
      </c>
      <c r="P9" s="88" t="s">
        <v>4</v>
      </c>
    </row>
    <row r="10" spans="1:16" ht="24.75" customHeight="1">
      <c r="A10" s="291"/>
      <c r="B10" s="291"/>
      <c r="C10" s="291"/>
      <c r="D10" s="291"/>
      <c r="E10" s="291"/>
      <c r="F10" s="292"/>
      <c r="G10" s="292"/>
      <c r="H10" s="294" t="s">
        <v>103</v>
      </c>
      <c r="I10" s="294"/>
      <c r="J10" s="292" t="s">
        <v>462</v>
      </c>
      <c r="K10" s="294" t="s">
        <v>105</v>
      </c>
      <c r="L10" s="294"/>
      <c r="M10" s="294"/>
      <c r="N10" s="294"/>
      <c r="O10" s="294" t="s">
        <v>106</v>
      </c>
      <c r="P10" s="294" t="s">
        <v>107</v>
      </c>
    </row>
    <row r="11" spans="1:16" ht="40.5" customHeight="1">
      <c r="A11" s="291"/>
      <c r="B11" s="291"/>
      <c r="C11" s="291"/>
      <c r="D11" s="291"/>
      <c r="E11" s="291"/>
      <c r="F11" s="292"/>
      <c r="G11" s="292"/>
      <c r="H11" s="88" t="s">
        <v>108</v>
      </c>
      <c r="I11" s="88" t="s">
        <v>444</v>
      </c>
      <c r="J11" s="292"/>
      <c r="K11" s="90" t="s">
        <v>109</v>
      </c>
      <c r="L11" s="90" t="s">
        <v>110</v>
      </c>
      <c r="M11" s="90" t="s">
        <v>111</v>
      </c>
      <c r="N11" s="259" t="s">
        <v>474</v>
      </c>
      <c r="O11" s="294"/>
      <c r="P11" s="294"/>
    </row>
    <row r="12" spans="1:16" ht="13.5" customHeight="1">
      <c r="A12" s="91">
        <v>0</v>
      </c>
      <c r="B12" s="295">
        <v>1</v>
      </c>
      <c r="C12" s="295"/>
      <c r="D12" s="296">
        <v>2</v>
      </c>
      <c r="E12" s="296"/>
      <c r="F12" s="92">
        <v>3</v>
      </c>
      <c r="G12" s="92" t="s">
        <v>112</v>
      </c>
      <c r="H12" s="92">
        <v>4</v>
      </c>
      <c r="I12" s="92" t="s">
        <v>113</v>
      </c>
      <c r="J12" s="92">
        <v>5</v>
      </c>
      <c r="K12" s="92" t="s">
        <v>114</v>
      </c>
      <c r="L12" s="92" t="s">
        <v>115</v>
      </c>
      <c r="M12" s="92" t="s">
        <v>116</v>
      </c>
      <c r="N12" s="92">
        <v>6</v>
      </c>
      <c r="O12" s="92">
        <v>7</v>
      </c>
      <c r="P12" s="92">
        <v>8</v>
      </c>
    </row>
    <row r="13" spans="1:16" ht="16.5" customHeight="1">
      <c r="A13" s="89" t="s">
        <v>10</v>
      </c>
      <c r="B13" s="89"/>
      <c r="C13" s="89"/>
      <c r="D13" s="287" t="s">
        <v>117</v>
      </c>
      <c r="E13" s="287"/>
      <c r="F13" s="92">
        <v>1</v>
      </c>
      <c r="G13" s="95">
        <v>7798</v>
      </c>
      <c r="H13" s="93"/>
      <c r="I13" s="102">
        <v>8446</v>
      </c>
      <c r="J13" s="95">
        <v>8281</v>
      </c>
      <c r="K13" s="95">
        <v>2142</v>
      </c>
      <c r="L13" s="95">
        <v>2180</v>
      </c>
      <c r="M13" s="95">
        <v>2180</v>
      </c>
      <c r="N13" s="94">
        <v>8760</v>
      </c>
      <c r="O13" s="251">
        <f>N13/J13*100</f>
        <v>105.78432556454533</v>
      </c>
      <c r="P13" s="95">
        <f>J13/G13*100</f>
        <v>106.19389587073609</v>
      </c>
    </row>
    <row r="14" spans="1:16" ht="26.25" customHeight="1">
      <c r="A14" s="294"/>
      <c r="B14" s="88">
        <v>1</v>
      </c>
      <c r="C14" s="89"/>
      <c r="D14" s="287" t="s">
        <v>118</v>
      </c>
      <c r="E14" s="287"/>
      <c r="F14" s="92">
        <v>2</v>
      </c>
      <c r="G14" s="95">
        <v>7798</v>
      </c>
      <c r="H14" s="93"/>
      <c r="I14" s="102">
        <v>8446</v>
      </c>
      <c r="J14" s="95">
        <v>8281</v>
      </c>
      <c r="K14" s="95">
        <v>2142</v>
      </c>
      <c r="L14" s="95">
        <v>2180</v>
      </c>
      <c r="M14" s="95">
        <v>2180</v>
      </c>
      <c r="N14" s="94">
        <v>8760</v>
      </c>
      <c r="O14" s="251">
        <f>N14/J14*100</f>
        <v>105.78432556454533</v>
      </c>
      <c r="P14" s="95">
        <f>J14/G14*100</f>
        <v>106.19389587073609</v>
      </c>
    </row>
    <row r="15" spans="1:16" ht="18.75" customHeight="1">
      <c r="A15" s="294"/>
      <c r="B15" s="294"/>
      <c r="C15" s="89" t="s">
        <v>13</v>
      </c>
      <c r="D15" s="287" t="s">
        <v>119</v>
      </c>
      <c r="E15" s="287"/>
      <c r="F15" s="92">
        <v>3</v>
      </c>
      <c r="G15" s="95">
        <v>7798</v>
      </c>
      <c r="H15" s="93"/>
      <c r="I15" s="102">
        <v>8446</v>
      </c>
      <c r="J15" s="95">
        <v>8260</v>
      </c>
      <c r="K15" s="95">
        <v>2142</v>
      </c>
      <c r="L15" s="95">
        <v>2180</v>
      </c>
      <c r="M15" s="95">
        <v>2180</v>
      </c>
      <c r="N15" s="94">
        <v>8760</v>
      </c>
      <c r="O15" s="251">
        <f>N15/J15*100</f>
        <v>106.05326876513317</v>
      </c>
      <c r="P15" s="95">
        <f>J15/G15*100</f>
        <v>105.92459605026929</v>
      </c>
    </row>
    <row r="16" spans="1:20" ht="14.25" customHeight="1">
      <c r="A16" s="294"/>
      <c r="B16" s="294"/>
      <c r="C16" s="89"/>
      <c r="D16" s="55" t="s">
        <v>120</v>
      </c>
      <c r="E16" s="55" t="s">
        <v>121</v>
      </c>
      <c r="F16" s="92">
        <v>4</v>
      </c>
      <c r="G16" s="95"/>
      <c r="H16" s="93"/>
      <c r="I16" s="102"/>
      <c r="J16" s="95"/>
      <c r="K16" s="95"/>
      <c r="L16" s="95"/>
      <c r="M16" s="95"/>
      <c r="N16" s="94"/>
      <c r="O16" s="251"/>
      <c r="P16" s="95"/>
      <c r="T16" s="64" t="s">
        <v>83</v>
      </c>
    </row>
    <row r="17" spans="1:18" ht="15.75" customHeight="1">
      <c r="A17" s="294"/>
      <c r="B17" s="294"/>
      <c r="C17" s="89"/>
      <c r="D17" s="55" t="s">
        <v>122</v>
      </c>
      <c r="E17" s="55" t="s">
        <v>123</v>
      </c>
      <c r="F17" s="92">
        <v>5</v>
      </c>
      <c r="G17" s="95">
        <v>7798</v>
      </c>
      <c r="H17" s="93"/>
      <c r="I17" s="102">
        <v>8446</v>
      </c>
      <c r="J17" s="95">
        <v>8260</v>
      </c>
      <c r="K17" s="95">
        <v>2142</v>
      </c>
      <c r="L17" s="95">
        <v>2180</v>
      </c>
      <c r="M17" s="95">
        <v>2180</v>
      </c>
      <c r="N17" s="94">
        <v>8760</v>
      </c>
      <c r="O17" s="251">
        <f>N17/J17*100</f>
        <v>106.05326876513317</v>
      </c>
      <c r="P17" s="95">
        <f>J17/G17*100</f>
        <v>105.92459605026929</v>
      </c>
      <c r="R17" s="95"/>
    </row>
    <row r="18" spans="1:18" ht="15.75" customHeight="1">
      <c r="A18" s="294"/>
      <c r="B18" s="294"/>
      <c r="C18" s="89"/>
      <c r="D18" s="55" t="s">
        <v>124</v>
      </c>
      <c r="E18" s="55" t="s">
        <v>125</v>
      </c>
      <c r="F18" s="92">
        <v>6</v>
      </c>
      <c r="G18" s="95"/>
      <c r="H18" s="93"/>
      <c r="I18" s="102"/>
      <c r="J18" s="95"/>
      <c r="K18" s="95"/>
      <c r="L18" s="95"/>
      <c r="M18" s="95"/>
      <c r="N18" s="94"/>
      <c r="O18" s="251"/>
      <c r="P18" s="95"/>
      <c r="R18" s="95"/>
    </row>
    <row r="19" spans="1:18" ht="15.75" customHeight="1">
      <c r="A19" s="294"/>
      <c r="B19" s="294"/>
      <c r="C19" s="89"/>
      <c r="D19" s="55" t="s">
        <v>126</v>
      </c>
      <c r="E19" s="55" t="s">
        <v>127</v>
      </c>
      <c r="F19" s="92">
        <v>7</v>
      </c>
      <c r="G19" s="95"/>
      <c r="H19" s="93"/>
      <c r="I19" s="102"/>
      <c r="J19" s="95"/>
      <c r="K19" s="95"/>
      <c r="L19" s="95"/>
      <c r="M19" s="95"/>
      <c r="N19" s="94"/>
      <c r="O19" s="251"/>
      <c r="P19" s="95"/>
      <c r="R19" s="95"/>
    </row>
    <row r="20" spans="1:18" ht="15.75" customHeight="1">
      <c r="A20" s="294"/>
      <c r="B20" s="294"/>
      <c r="C20" s="89" t="s">
        <v>15</v>
      </c>
      <c r="D20" s="287" t="s">
        <v>128</v>
      </c>
      <c r="E20" s="287"/>
      <c r="F20" s="92">
        <v>8</v>
      </c>
      <c r="G20" s="95"/>
      <c r="H20" s="93"/>
      <c r="I20" s="102"/>
      <c r="J20" s="95"/>
      <c r="K20" s="95"/>
      <c r="L20" s="95"/>
      <c r="M20" s="95"/>
      <c r="N20" s="94"/>
      <c r="O20" s="251"/>
      <c r="P20" s="95"/>
      <c r="R20" s="95"/>
    </row>
    <row r="21" spans="1:18" ht="28.5" customHeight="1">
      <c r="A21" s="294"/>
      <c r="B21" s="294"/>
      <c r="C21" s="89" t="s">
        <v>63</v>
      </c>
      <c r="D21" s="287" t="s">
        <v>129</v>
      </c>
      <c r="E21" s="287"/>
      <c r="F21" s="92">
        <v>9</v>
      </c>
      <c r="G21" s="95"/>
      <c r="H21" s="93"/>
      <c r="I21" s="102"/>
      <c r="J21" s="95"/>
      <c r="K21" s="95"/>
      <c r="L21" s="95"/>
      <c r="M21" s="95"/>
      <c r="N21" s="94"/>
      <c r="O21" s="251"/>
      <c r="P21" s="95"/>
      <c r="R21" s="95"/>
    </row>
    <row r="22" spans="1:18" ht="16.5" customHeight="1">
      <c r="A22" s="294"/>
      <c r="B22" s="294"/>
      <c r="C22" s="294"/>
      <c r="D22" s="96" t="s">
        <v>130</v>
      </c>
      <c r="E22" s="97" t="s">
        <v>14</v>
      </c>
      <c r="F22" s="92">
        <v>10</v>
      </c>
      <c r="G22" s="95"/>
      <c r="H22" s="93"/>
      <c r="I22" s="102"/>
      <c r="J22" s="95"/>
      <c r="K22" s="95"/>
      <c r="L22" s="95"/>
      <c r="M22" s="95"/>
      <c r="N22" s="94"/>
      <c r="O22" s="251"/>
      <c r="P22" s="95"/>
      <c r="R22" s="95"/>
    </row>
    <row r="23" spans="1:18" ht="14.25" customHeight="1">
      <c r="A23" s="294"/>
      <c r="B23" s="294"/>
      <c r="C23" s="294"/>
      <c r="D23" s="96" t="s">
        <v>131</v>
      </c>
      <c r="E23" s="97" t="s">
        <v>16</v>
      </c>
      <c r="F23" s="92">
        <v>11</v>
      </c>
      <c r="G23" s="95"/>
      <c r="H23" s="93"/>
      <c r="I23" s="102"/>
      <c r="J23" s="95"/>
      <c r="K23" s="95"/>
      <c r="L23" s="95"/>
      <c r="M23" s="95"/>
      <c r="N23" s="94"/>
      <c r="O23" s="251"/>
      <c r="P23" s="95"/>
      <c r="R23" s="95"/>
    </row>
    <row r="24" spans="1:18" ht="12.75" customHeight="1">
      <c r="A24" s="294"/>
      <c r="B24" s="294"/>
      <c r="C24" s="89" t="s">
        <v>73</v>
      </c>
      <c r="D24" s="287" t="s">
        <v>132</v>
      </c>
      <c r="E24" s="287"/>
      <c r="F24" s="92">
        <v>12</v>
      </c>
      <c r="G24" s="95"/>
      <c r="H24" s="93"/>
      <c r="I24" s="102"/>
      <c r="J24" s="95"/>
      <c r="K24" s="95"/>
      <c r="L24" s="95"/>
      <c r="M24" s="95"/>
      <c r="N24" s="94"/>
      <c r="O24" s="251"/>
      <c r="P24" s="95"/>
      <c r="R24" s="95"/>
    </row>
    <row r="25" spans="1:18" ht="18.75" customHeight="1">
      <c r="A25" s="294"/>
      <c r="B25" s="294"/>
      <c r="C25" s="89" t="s">
        <v>75</v>
      </c>
      <c r="D25" s="287" t="s">
        <v>133</v>
      </c>
      <c r="E25" s="287"/>
      <c r="F25" s="92">
        <v>13</v>
      </c>
      <c r="G25" s="95"/>
      <c r="H25" s="93"/>
      <c r="I25" s="102"/>
      <c r="J25" s="95"/>
      <c r="K25" s="95"/>
      <c r="L25" s="95"/>
      <c r="M25" s="95"/>
      <c r="N25" s="94"/>
      <c r="O25" s="251"/>
      <c r="P25" s="95"/>
      <c r="R25" s="95"/>
    </row>
    <row r="26" spans="1:18" ht="18.75" customHeight="1">
      <c r="A26" s="294"/>
      <c r="B26" s="89"/>
      <c r="C26" s="89" t="s">
        <v>134</v>
      </c>
      <c r="D26" s="287" t="s">
        <v>135</v>
      </c>
      <c r="E26" s="287"/>
      <c r="F26" s="92">
        <v>14</v>
      </c>
      <c r="G26" s="95"/>
      <c r="H26" s="93"/>
      <c r="I26" s="102"/>
      <c r="J26" s="95">
        <v>21</v>
      </c>
      <c r="K26" s="95"/>
      <c r="L26" s="95"/>
      <c r="M26" s="95"/>
      <c r="N26" s="94"/>
      <c r="O26" s="251"/>
      <c r="P26" s="95"/>
      <c r="R26" s="95"/>
    </row>
    <row r="27" spans="1:18" ht="15" customHeight="1">
      <c r="A27" s="294"/>
      <c r="B27" s="89"/>
      <c r="C27" s="89"/>
      <c r="D27" s="55" t="s">
        <v>136</v>
      </c>
      <c r="E27" s="55" t="s">
        <v>137</v>
      </c>
      <c r="F27" s="92">
        <v>15</v>
      </c>
      <c r="G27" s="95"/>
      <c r="H27" s="93"/>
      <c r="I27" s="102"/>
      <c r="J27" s="95"/>
      <c r="K27" s="95"/>
      <c r="L27" s="95"/>
      <c r="M27" s="95"/>
      <c r="N27" s="94"/>
      <c r="O27" s="251"/>
      <c r="P27" s="95"/>
      <c r="R27" s="95"/>
    </row>
    <row r="28" spans="1:18" ht="26.25" customHeight="1">
      <c r="A28" s="294"/>
      <c r="B28" s="89"/>
      <c r="C28" s="89"/>
      <c r="D28" s="55" t="s">
        <v>138</v>
      </c>
      <c r="E28" s="55" t="s">
        <v>139</v>
      </c>
      <c r="F28" s="92">
        <v>16</v>
      </c>
      <c r="G28" s="95"/>
      <c r="H28" s="93"/>
      <c r="I28" s="102"/>
      <c r="J28" s="95"/>
      <c r="K28" s="95"/>
      <c r="L28" s="95"/>
      <c r="M28" s="95"/>
      <c r="N28" s="94"/>
      <c r="O28" s="251"/>
      <c r="P28" s="95"/>
      <c r="R28" s="95"/>
    </row>
    <row r="29" spans="1:18" ht="14.25" customHeight="1">
      <c r="A29" s="294"/>
      <c r="B29" s="89"/>
      <c r="C29" s="89"/>
      <c r="D29" s="55"/>
      <c r="E29" s="98" t="s">
        <v>140</v>
      </c>
      <c r="F29" s="92">
        <v>17</v>
      </c>
      <c r="G29" s="95"/>
      <c r="H29" s="93"/>
      <c r="I29" s="102"/>
      <c r="J29" s="95"/>
      <c r="K29" s="95"/>
      <c r="L29" s="95"/>
      <c r="M29" s="95"/>
      <c r="N29" s="94"/>
      <c r="O29" s="251"/>
      <c r="P29" s="95"/>
      <c r="R29" s="95"/>
    </row>
    <row r="30" spans="1:18" ht="15" customHeight="1">
      <c r="A30" s="294"/>
      <c r="B30" s="89"/>
      <c r="C30" s="89"/>
      <c r="D30" s="55"/>
      <c r="E30" s="98" t="s">
        <v>141</v>
      </c>
      <c r="F30" s="92">
        <v>18</v>
      </c>
      <c r="G30" s="95"/>
      <c r="H30" s="93"/>
      <c r="I30" s="102"/>
      <c r="J30" s="95"/>
      <c r="K30" s="95"/>
      <c r="L30" s="95"/>
      <c r="M30" s="95"/>
      <c r="N30" s="94"/>
      <c r="O30" s="251"/>
      <c r="P30" s="95"/>
      <c r="R30" s="95"/>
    </row>
    <row r="31" spans="1:18" ht="14.25" customHeight="1">
      <c r="A31" s="294"/>
      <c r="B31" s="89"/>
      <c r="C31" s="89"/>
      <c r="D31" s="55" t="s">
        <v>142</v>
      </c>
      <c r="E31" s="55" t="s">
        <v>143</v>
      </c>
      <c r="F31" s="92">
        <v>19</v>
      </c>
      <c r="G31" s="95"/>
      <c r="H31" s="93"/>
      <c r="I31" s="102"/>
      <c r="J31" s="95"/>
      <c r="K31" s="95"/>
      <c r="L31" s="95"/>
      <c r="M31" s="95"/>
      <c r="N31" s="94"/>
      <c r="O31" s="251"/>
      <c r="P31" s="95"/>
      <c r="R31" s="95"/>
    </row>
    <row r="32" spans="1:18" ht="14.25" customHeight="1">
      <c r="A32" s="294"/>
      <c r="B32" s="89"/>
      <c r="C32" s="89"/>
      <c r="D32" s="55" t="s">
        <v>144</v>
      </c>
      <c r="E32" s="55" t="s">
        <v>145</v>
      </c>
      <c r="F32" s="92">
        <v>20</v>
      </c>
      <c r="G32" s="95"/>
      <c r="H32" s="93"/>
      <c r="I32" s="102"/>
      <c r="J32" s="95"/>
      <c r="K32" s="95"/>
      <c r="L32" s="95"/>
      <c r="M32" s="95"/>
      <c r="N32" s="94"/>
      <c r="O32" s="251"/>
      <c r="P32" s="95"/>
      <c r="R32" s="95"/>
    </row>
    <row r="33" spans="1:18" ht="12.75" customHeight="1">
      <c r="A33" s="294"/>
      <c r="B33" s="89"/>
      <c r="C33" s="89"/>
      <c r="D33" s="55" t="s">
        <v>146</v>
      </c>
      <c r="E33" s="55" t="s">
        <v>127</v>
      </c>
      <c r="F33" s="92">
        <v>21</v>
      </c>
      <c r="G33" s="95"/>
      <c r="H33" s="93"/>
      <c r="I33" s="102"/>
      <c r="J33" s="95"/>
      <c r="K33" s="95"/>
      <c r="L33" s="95"/>
      <c r="M33" s="99"/>
      <c r="N33" s="94"/>
      <c r="O33" s="251"/>
      <c r="P33" s="95"/>
      <c r="R33" s="95"/>
    </row>
    <row r="34" spans="1:18" ht="18.75" customHeight="1">
      <c r="A34" s="294"/>
      <c r="B34" s="89">
        <v>2</v>
      </c>
      <c r="C34" s="89"/>
      <c r="D34" s="287" t="s">
        <v>147</v>
      </c>
      <c r="E34" s="287"/>
      <c r="F34" s="92">
        <v>22</v>
      </c>
      <c r="G34" s="95"/>
      <c r="H34" s="93"/>
      <c r="I34" s="102"/>
      <c r="J34" s="95"/>
      <c r="K34" s="95"/>
      <c r="L34" s="95"/>
      <c r="M34" s="95"/>
      <c r="N34" s="94"/>
      <c r="O34" s="251"/>
      <c r="P34" s="95"/>
      <c r="R34" s="95"/>
    </row>
    <row r="35" spans="1:18" ht="13.5" customHeight="1">
      <c r="A35" s="294"/>
      <c r="B35" s="294"/>
      <c r="C35" s="89" t="s">
        <v>13</v>
      </c>
      <c r="D35" s="297" t="s">
        <v>148</v>
      </c>
      <c r="E35" s="297"/>
      <c r="F35" s="92">
        <v>23</v>
      </c>
      <c r="G35" s="95"/>
      <c r="H35" s="93"/>
      <c r="I35" s="102"/>
      <c r="J35" s="95"/>
      <c r="K35" s="95"/>
      <c r="L35" s="95"/>
      <c r="M35" s="95"/>
      <c r="N35" s="94"/>
      <c r="O35" s="251"/>
      <c r="P35" s="95"/>
      <c r="R35" s="95"/>
    </row>
    <row r="36" spans="1:18" ht="17.25" customHeight="1">
      <c r="A36" s="294"/>
      <c r="B36" s="294"/>
      <c r="C36" s="89" t="s">
        <v>15</v>
      </c>
      <c r="D36" s="297" t="s">
        <v>149</v>
      </c>
      <c r="E36" s="297"/>
      <c r="F36" s="92">
        <v>24</v>
      </c>
      <c r="G36" s="95"/>
      <c r="H36" s="93"/>
      <c r="I36" s="102"/>
      <c r="J36" s="95"/>
      <c r="K36" s="95"/>
      <c r="L36" s="95"/>
      <c r="M36" s="95"/>
      <c r="N36" s="94"/>
      <c r="O36" s="251"/>
      <c r="P36" s="95"/>
      <c r="R36" s="95"/>
    </row>
    <row r="37" spans="1:18" ht="15.75" customHeight="1">
      <c r="A37" s="294"/>
      <c r="B37" s="294"/>
      <c r="C37" s="89" t="s">
        <v>63</v>
      </c>
      <c r="D37" s="297" t="s">
        <v>150</v>
      </c>
      <c r="E37" s="297"/>
      <c r="F37" s="92">
        <v>25</v>
      </c>
      <c r="G37" s="95"/>
      <c r="H37" s="93"/>
      <c r="I37" s="102"/>
      <c r="J37" s="95"/>
      <c r="K37" s="95"/>
      <c r="L37" s="95"/>
      <c r="M37" s="95"/>
      <c r="N37" s="94"/>
      <c r="O37" s="251"/>
      <c r="P37" s="95"/>
      <c r="R37" s="95"/>
    </row>
    <row r="38" spans="1:18" ht="12" customHeight="1">
      <c r="A38" s="294"/>
      <c r="B38" s="294"/>
      <c r="C38" s="89" t="s">
        <v>73</v>
      </c>
      <c r="D38" s="297" t="s">
        <v>151</v>
      </c>
      <c r="E38" s="297"/>
      <c r="F38" s="92">
        <v>26</v>
      </c>
      <c r="G38" s="95"/>
      <c r="H38" s="93"/>
      <c r="I38" s="102"/>
      <c r="J38" s="95"/>
      <c r="K38" s="95"/>
      <c r="L38" s="95"/>
      <c r="M38" s="95"/>
      <c r="N38" s="94"/>
      <c r="O38" s="251"/>
      <c r="P38" s="95"/>
      <c r="R38" s="95"/>
    </row>
    <row r="39" spans="1:18" ht="15" customHeight="1">
      <c r="A39" s="294"/>
      <c r="B39" s="294"/>
      <c r="C39" s="89" t="s">
        <v>75</v>
      </c>
      <c r="D39" s="297" t="s">
        <v>152</v>
      </c>
      <c r="E39" s="297"/>
      <c r="F39" s="92">
        <v>27</v>
      </c>
      <c r="G39" s="95"/>
      <c r="H39" s="93"/>
      <c r="I39" s="102"/>
      <c r="J39" s="95"/>
      <c r="K39" s="95"/>
      <c r="L39" s="95"/>
      <c r="M39" s="95"/>
      <c r="N39" s="94"/>
      <c r="O39" s="251"/>
      <c r="P39" s="95"/>
      <c r="R39" s="95"/>
    </row>
    <row r="40" spans="1:18" ht="18" customHeight="1">
      <c r="A40" s="89" t="s">
        <v>18</v>
      </c>
      <c r="B40" s="297" t="s">
        <v>153</v>
      </c>
      <c r="C40" s="297"/>
      <c r="D40" s="297"/>
      <c r="E40" s="297"/>
      <c r="F40" s="92">
        <v>28</v>
      </c>
      <c r="G40" s="95">
        <v>7539</v>
      </c>
      <c r="H40" s="93"/>
      <c r="I40" s="102">
        <f>I41+I142</f>
        <v>8186</v>
      </c>
      <c r="J40" s="95">
        <f>J41+J142</f>
        <v>7981</v>
      </c>
      <c r="K40" s="95">
        <f>K41</f>
        <v>2166</v>
      </c>
      <c r="L40" s="95">
        <f>L41</f>
        <v>2237</v>
      </c>
      <c r="M40" s="95">
        <f>M41</f>
        <v>2200</v>
      </c>
      <c r="N40" s="94">
        <f>N41+N142</f>
        <v>8618</v>
      </c>
      <c r="O40" s="251">
        <f>N40/J40*100</f>
        <v>107.98145595790001</v>
      </c>
      <c r="P40" s="95">
        <f>J40/G40*100</f>
        <v>105.86284653137021</v>
      </c>
      <c r="R40" s="95"/>
    </row>
    <row r="41" spans="1:18" ht="18.75" customHeight="1">
      <c r="A41" s="294"/>
      <c r="B41" s="89">
        <v>1</v>
      </c>
      <c r="C41" s="287" t="s">
        <v>154</v>
      </c>
      <c r="D41" s="287"/>
      <c r="E41" s="287"/>
      <c r="F41" s="92">
        <v>29</v>
      </c>
      <c r="G41" s="95">
        <v>7539</v>
      </c>
      <c r="H41" s="93"/>
      <c r="I41" s="102">
        <f aca="true" t="shared" si="0" ref="I41:N41">I42+I90+I97+I125</f>
        <v>8186</v>
      </c>
      <c r="J41" s="95">
        <f t="shared" si="0"/>
        <v>7981</v>
      </c>
      <c r="K41" s="95">
        <f t="shared" si="0"/>
        <v>2166</v>
      </c>
      <c r="L41" s="95">
        <f t="shared" si="0"/>
        <v>2237</v>
      </c>
      <c r="M41" s="95">
        <f t="shared" si="0"/>
        <v>2200</v>
      </c>
      <c r="N41" s="94">
        <f t="shared" si="0"/>
        <v>8618</v>
      </c>
      <c r="O41" s="251">
        <f>N41/J41*100</f>
        <v>107.98145595790001</v>
      </c>
      <c r="P41" s="95">
        <f>J41/G41*100</f>
        <v>105.86284653137021</v>
      </c>
      <c r="R41" s="95"/>
    </row>
    <row r="42" spans="1:18" ht="18.75" customHeight="1">
      <c r="A42" s="294"/>
      <c r="B42" s="294"/>
      <c r="C42" s="287" t="s">
        <v>155</v>
      </c>
      <c r="D42" s="287"/>
      <c r="E42" s="287"/>
      <c r="F42" s="92">
        <v>30</v>
      </c>
      <c r="G42" s="95">
        <v>230</v>
      </c>
      <c r="H42" s="93"/>
      <c r="I42" s="102">
        <f aca="true" t="shared" si="1" ref="I42:N42">I43+I51+I57</f>
        <v>183</v>
      </c>
      <c r="J42" s="95">
        <f t="shared" si="1"/>
        <v>149</v>
      </c>
      <c r="K42" s="95">
        <f t="shared" si="1"/>
        <v>53</v>
      </c>
      <c r="L42" s="95">
        <f t="shared" si="1"/>
        <v>102</v>
      </c>
      <c r="M42" s="95">
        <f t="shared" si="1"/>
        <v>94</v>
      </c>
      <c r="N42" s="94">
        <f t="shared" si="1"/>
        <v>372</v>
      </c>
      <c r="O42" s="251">
        <f>N42/J42*100</f>
        <v>249.66442953020135</v>
      </c>
      <c r="P42" s="95">
        <f>J42/G42*100</f>
        <v>64.78260869565217</v>
      </c>
      <c r="R42" s="95"/>
    </row>
    <row r="43" spans="1:18" ht="18.75" customHeight="1">
      <c r="A43" s="294"/>
      <c r="B43" s="294"/>
      <c r="C43" s="89" t="s">
        <v>156</v>
      </c>
      <c r="D43" s="287" t="s">
        <v>157</v>
      </c>
      <c r="E43" s="287"/>
      <c r="F43" s="92">
        <v>31</v>
      </c>
      <c r="G43" s="95">
        <v>145</v>
      </c>
      <c r="H43" s="93"/>
      <c r="I43" s="102">
        <f>I44+I45+I48+I49+I50</f>
        <v>91</v>
      </c>
      <c r="J43" s="95">
        <f>J45+J48+J49</f>
        <v>74</v>
      </c>
      <c r="K43" s="95">
        <f>K49+K48+K45</f>
        <v>26</v>
      </c>
      <c r="L43" s="95">
        <f>L49+L48+L45</f>
        <v>66</v>
      </c>
      <c r="M43" s="95">
        <f>M49+M48+M45</f>
        <v>66</v>
      </c>
      <c r="N43" s="94">
        <f>N44+N45+N48+N49+N50</f>
        <v>263</v>
      </c>
      <c r="O43" s="251">
        <f>N43/J43*100</f>
        <v>355.4054054054054</v>
      </c>
      <c r="P43" s="95">
        <f>J43/G43*100</f>
        <v>51.03448275862069</v>
      </c>
      <c r="R43" s="95"/>
    </row>
    <row r="44" spans="1:18" ht="16.5" customHeight="1">
      <c r="A44" s="294"/>
      <c r="B44" s="294"/>
      <c r="C44" s="89" t="s">
        <v>13</v>
      </c>
      <c r="D44" s="287" t="s">
        <v>158</v>
      </c>
      <c r="E44" s="287"/>
      <c r="F44" s="92">
        <v>32</v>
      </c>
      <c r="G44" s="95"/>
      <c r="H44" s="93"/>
      <c r="I44" s="102"/>
      <c r="J44" s="95"/>
      <c r="K44" s="95"/>
      <c r="L44" s="95"/>
      <c r="M44" s="95"/>
      <c r="N44" s="94"/>
      <c r="O44" s="251"/>
      <c r="P44" s="95"/>
      <c r="R44" s="95"/>
    </row>
    <row r="45" spans="1:18" ht="16.5" customHeight="1">
      <c r="A45" s="294"/>
      <c r="B45" s="294"/>
      <c r="C45" s="89" t="s">
        <v>15</v>
      </c>
      <c r="D45" s="287" t="s">
        <v>159</v>
      </c>
      <c r="E45" s="287"/>
      <c r="F45" s="92">
        <v>33</v>
      </c>
      <c r="G45" s="95">
        <v>43</v>
      </c>
      <c r="H45" s="93"/>
      <c r="I45" s="102">
        <v>48</v>
      </c>
      <c r="J45" s="95">
        <v>35</v>
      </c>
      <c r="K45" s="95">
        <v>15</v>
      </c>
      <c r="L45" s="95">
        <v>15</v>
      </c>
      <c r="M45" s="95">
        <v>15</v>
      </c>
      <c r="N45" s="94">
        <v>60</v>
      </c>
      <c r="O45" s="251">
        <f>N45/J45*100</f>
        <v>171.42857142857142</v>
      </c>
      <c r="P45" s="95">
        <f>J45/G45*100</f>
        <v>81.3953488372093</v>
      </c>
      <c r="R45" s="95"/>
    </row>
    <row r="46" spans="1:18" ht="15.75" customHeight="1">
      <c r="A46" s="294"/>
      <c r="B46" s="294"/>
      <c r="C46" s="89"/>
      <c r="D46" s="55" t="s">
        <v>160</v>
      </c>
      <c r="E46" s="55" t="s">
        <v>161</v>
      </c>
      <c r="F46" s="92">
        <v>34</v>
      </c>
      <c r="G46" s="95">
        <v>0</v>
      </c>
      <c r="H46" s="93"/>
      <c r="I46" s="102">
        <v>2</v>
      </c>
      <c r="J46" s="95">
        <v>2</v>
      </c>
      <c r="K46" s="95">
        <v>2</v>
      </c>
      <c r="L46" s="95">
        <v>2</v>
      </c>
      <c r="M46" s="95">
        <v>0</v>
      </c>
      <c r="N46" s="94">
        <v>4</v>
      </c>
      <c r="O46" s="251"/>
      <c r="P46" s="95" t="e">
        <f>J46/G46*100</f>
        <v>#DIV/0!</v>
      </c>
      <c r="R46" s="95"/>
    </row>
    <row r="47" spans="1:18" ht="14.25" customHeight="1">
      <c r="A47" s="294"/>
      <c r="B47" s="294"/>
      <c r="C47" s="89"/>
      <c r="D47" s="55" t="s">
        <v>162</v>
      </c>
      <c r="E47" s="55" t="s">
        <v>163</v>
      </c>
      <c r="F47" s="92">
        <v>35</v>
      </c>
      <c r="G47" s="95">
        <v>33</v>
      </c>
      <c r="H47" s="93"/>
      <c r="I47" s="102">
        <v>36</v>
      </c>
      <c r="J47" s="95">
        <v>22</v>
      </c>
      <c r="K47" s="95">
        <v>10</v>
      </c>
      <c r="L47" s="95">
        <v>10</v>
      </c>
      <c r="M47" s="95">
        <v>10</v>
      </c>
      <c r="N47" s="94">
        <v>40</v>
      </c>
      <c r="O47" s="251">
        <f>N47/J47*100</f>
        <v>181.8181818181818</v>
      </c>
      <c r="P47" s="95">
        <f>J47/G47*100</f>
        <v>66.66666666666666</v>
      </c>
      <c r="R47" s="95"/>
    </row>
    <row r="48" spans="1:18" ht="18.75" customHeight="1">
      <c r="A48" s="294"/>
      <c r="B48" s="294"/>
      <c r="C48" s="89" t="s">
        <v>63</v>
      </c>
      <c r="D48" s="287" t="s">
        <v>164</v>
      </c>
      <c r="E48" s="287"/>
      <c r="F48" s="92">
        <v>36</v>
      </c>
      <c r="G48" s="95">
        <v>101</v>
      </c>
      <c r="H48" s="93"/>
      <c r="I48" s="102">
        <v>40</v>
      </c>
      <c r="J48" s="95">
        <v>37</v>
      </c>
      <c r="K48" s="95">
        <v>10</v>
      </c>
      <c r="L48" s="95">
        <v>50</v>
      </c>
      <c r="M48" s="95">
        <v>50</v>
      </c>
      <c r="N48" s="94">
        <v>200</v>
      </c>
      <c r="O48" s="251">
        <f>N48/J48*100</f>
        <v>540.5405405405405</v>
      </c>
      <c r="P48" s="95">
        <f>J48/G48*100</f>
        <v>36.633663366336634</v>
      </c>
      <c r="R48" s="95"/>
    </row>
    <row r="49" spans="1:18" ht="15" customHeight="1">
      <c r="A49" s="294"/>
      <c r="B49" s="294"/>
      <c r="C49" s="89" t="s">
        <v>73</v>
      </c>
      <c r="D49" s="287" t="s">
        <v>165</v>
      </c>
      <c r="E49" s="287"/>
      <c r="F49" s="92">
        <v>37</v>
      </c>
      <c r="G49" s="95">
        <v>1</v>
      </c>
      <c r="H49" s="93"/>
      <c r="I49" s="102">
        <v>3</v>
      </c>
      <c r="J49" s="95">
        <v>2</v>
      </c>
      <c r="K49" s="95">
        <v>1</v>
      </c>
      <c r="L49" s="95">
        <v>1</v>
      </c>
      <c r="M49" s="95">
        <v>1</v>
      </c>
      <c r="N49" s="94">
        <v>3</v>
      </c>
      <c r="O49" s="251">
        <f>N49/J49*100</f>
        <v>150</v>
      </c>
      <c r="P49" s="258">
        <f>J49/G49*100</f>
        <v>200</v>
      </c>
      <c r="R49" s="95"/>
    </row>
    <row r="50" spans="1:18" ht="14.25" customHeight="1">
      <c r="A50" s="294"/>
      <c r="B50" s="294"/>
      <c r="C50" s="89" t="s">
        <v>75</v>
      </c>
      <c r="D50" s="287" t="s">
        <v>166</v>
      </c>
      <c r="E50" s="287"/>
      <c r="F50" s="92">
        <v>38</v>
      </c>
      <c r="G50" s="95"/>
      <c r="H50" s="93"/>
      <c r="I50" s="102"/>
      <c r="J50" s="95"/>
      <c r="K50" s="95"/>
      <c r="L50" s="95"/>
      <c r="M50" s="95"/>
      <c r="N50" s="94"/>
      <c r="O50" s="251"/>
      <c r="P50" s="95"/>
      <c r="R50" s="95"/>
    </row>
    <row r="51" spans="1:18" ht="25.5" customHeight="1">
      <c r="A51" s="294"/>
      <c r="B51" s="294"/>
      <c r="C51" s="89" t="s">
        <v>167</v>
      </c>
      <c r="D51" s="297" t="s">
        <v>168</v>
      </c>
      <c r="E51" s="297"/>
      <c r="F51" s="92">
        <v>39</v>
      </c>
      <c r="G51" s="95">
        <v>1</v>
      </c>
      <c r="H51" s="93"/>
      <c r="I51" s="102">
        <v>1</v>
      </c>
      <c r="J51" s="95">
        <v>1</v>
      </c>
      <c r="K51" s="95">
        <v>1</v>
      </c>
      <c r="L51" s="95">
        <v>1</v>
      </c>
      <c r="M51" s="95">
        <v>0</v>
      </c>
      <c r="N51" s="94">
        <v>2</v>
      </c>
      <c r="O51" s="251">
        <f>N51/J51*100</f>
        <v>200</v>
      </c>
      <c r="P51" s="258">
        <f>J51/G51*100</f>
        <v>100</v>
      </c>
      <c r="R51" s="95"/>
    </row>
    <row r="52" spans="1:18" ht="18" customHeight="1">
      <c r="A52" s="294"/>
      <c r="B52" s="294"/>
      <c r="C52" s="89" t="s">
        <v>13</v>
      </c>
      <c r="D52" s="297" t="s">
        <v>169</v>
      </c>
      <c r="E52" s="297"/>
      <c r="F52" s="92">
        <v>40</v>
      </c>
      <c r="G52" s="95"/>
      <c r="H52" s="93"/>
      <c r="I52" s="102"/>
      <c r="J52" s="95"/>
      <c r="K52" s="95"/>
      <c r="L52" s="95"/>
      <c r="M52" s="95"/>
      <c r="N52" s="94"/>
      <c r="O52" s="251"/>
      <c r="P52" s="95"/>
      <c r="R52" s="95"/>
    </row>
    <row r="53" spans="1:18" ht="18.75" customHeight="1">
      <c r="A53" s="294"/>
      <c r="B53" s="294"/>
      <c r="C53" s="89" t="s">
        <v>170</v>
      </c>
      <c r="D53" s="297" t="s">
        <v>171</v>
      </c>
      <c r="E53" s="297"/>
      <c r="F53" s="92">
        <v>41</v>
      </c>
      <c r="G53" s="95"/>
      <c r="H53" s="93"/>
      <c r="I53" s="102"/>
      <c r="J53" s="95"/>
      <c r="K53" s="95"/>
      <c r="L53" s="95"/>
      <c r="M53" s="95"/>
      <c r="N53" s="94"/>
      <c r="O53" s="251"/>
      <c r="P53" s="95"/>
      <c r="R53" s="95"/>
    </row>
    <row r="54" spans="1:18" ht="18">
      <c r="A54" s="294"/>
      <c r="B54" s="294"/>
      <c r="C54" s="89"/>
      <c r="D54" s="100" t="s">
        <v>160</v>
      </c>
      <c r="E54" s="100" t="s">
        <v>172</v>
      </c>
      <c r="F54" s="92">
        <v>42</v>
      </c>
      <c r="G54" s="95"/>
      <c r="H54" s="93"/>
      <c r="I54" s="102"/>
      <c r="J54" s="95"/>
      <c r="K54" s="95"/>
      <c r="L54" s="95"/>
      <c r="M54" s="95"/>
      <c r="N54" s="94"/>
      <c r="O54" s="251"/>
      <c r="P54" s="95"/>
      <c r="R54" s="95"/>
    </row>
    <row r="55" spans="1:18" ht="14.25" customHeight="1">
      <c r="A55" s="294"/>
      <c r="B55" s="294"/>
      <c r="C55" s="89"/>
      <c r="D55" s="100" t="s">
        <v>162</v>
      </c>
      <c r="E55" s="100" t="s">
        <v>173</v>
      </c>
      <c r="F55" s="92">
        <v>43</v>
      </c>
      <c r="G55" s="95"/>
      <c r="H55" s="93"/>
      <c r="I55" s="102"/>
      <c r="J55" s="95"/>
      <c r="K55" s="95"/>
      <c r="L55" s="95"/>
      <c r="M55" s="95"/>
      <c r="N55" s="94"/>
      <c r="O55" s="251"/>
      <c r="P55" s="95"/>
      <c r="R55" s="95"/>
    </row>
    <row r="56" spans="1:18" ht="15" customHeight="1">
      <c r="A56" s="294"/>
      <c r="B56" s="294"/>
      <c r="C56" s="89" t="s">
        <v>63</v>
      </c>
      <c r="D56" s="297" t="s">
        <v>174</v>
      </c>
      <c r="E56" s="297"/>
      <c r="F56" s="92">
        <v>44</v>
      </c>
      <c r="G56" s="95">
        <v>1</v>
      </c>
      <c r="H56" s="93"/>
      <c r="I56" s="102">
        <v>1</v>
      </c>
      <c r="J56" s="95">
        <v>1</v>
      </c>
      <c r="K56" s="95">
        <v>1</v>
      </c>
      <c r="L56" s="95">
        <v>1</v>
      </c>
      <c r="M56" s="95">
        <v>0</v>
      </c>
      <c r="N56" s="94">
        <v>2</v>
      </c>
      <c r="O56" s="251">
        <f>N56/J56*100</f>
        <v>200</v>
      </c>
      <c r="P56" s="258">
        <f>J56/G56*100</f>
        <v>100</v>
      </c>
      <c r="R56" s="95"/>
    </row>
    <row r="57" spans="1:18" ht="26.25" customHeight="1">
      <c r="A57" s="294"/>
      <c r="B57" s="294"/>
      <c r="C57" s="89" t="s">
        <v>175</v>
      </c>
      <c r="D57" s="297" t="s">
        <v>176</v>
      </c>
      <c r="E57" s="297"/>
      <c r="F57" s="92">
        <v>45</v>
      </c>
      <c r="G57" s="95">
        <v>84</v>
      </c>
      <c r="H57" s="93"/>
      <c r="I57" s="102">
        <f>I58+I59+I61+I68+I73+I74+I78+I79+I80+I89</f>
        <v>91</v>
      </c>
      <c r="J57" s="95">
        <f>J58+J61+J74+J78+J79+J80+J89</f>
        <v>74</v>
      </c>
      <c r="K57" s="95">
        <v>26</v>
      </c>
      <c r="L57" s="95">
        <v>35</v>
      </c>
      <c r="M57" s="95">
        <v>28</v>
      </c>
      <c r="N57" s="94">
        <f>N58+N59+N61+N68+N73+N74+N78+N79+N80+N89</f>
        <v>107</v>
      </c>
      <c r="O57" s="251">
        <f>N57/J57*100</f>
        <v>144.5945945945946</v>
      </c>
      <c r="P57" s="95">
        <f>J57/G57*100</f>
        <v>88.09523809523809</v>
      </c>
      <c r="R57" s="95"/>
    </row>
    <row r="58" spans="1:18" ht="14.25" customHeight="1">
      <c r="A58" s="294"/>
      <c r="B58" s="294"/>
      <c r="C58" s="89" t="s">
        <v>13</v>
      </c>
      <c r="D58" s="297" t="s">
        <v>177</v>
      </c>
      <c r="E58" s="297"/>
      <c r="F58" s="92">
        <v>46</v>
      </c>
      <c r="G58" s="95">
        <v>0</v>
      </c>
      <c r="H58" s="93"/>
      <c r="I58" s="102">
        <v>0</v>
      </c>
      <c r="J58" s="95">
        <v>0</v>
      </c>
      <c r="K58" s="95"/>
      <c r="L58" s="95"/>
      <c r="M58" s="95"/>
      <c r="N58" s="94">
        <v>0</v>
      </c>
      <c r="O58" s="251"/>
      <c r="P58" s="95"/>
      <c r="R58" s="95"/>
    </row>
    <row r="59" spans="1:18" ht="18.75" customHeight="1">
      <c r="A59" s="294"/>
      <c r="B59" s="294"/>
      <c r="C59" s="89" t="s">
        <v>15</v>
      </c>
      <c r="D59" s="297" t="s">
        <v>178</v>
      </c>
      <c r="E59" s="297"/>
      <c r="F59" s="92">
        <v>47</v>
      </c>
      <c r="G59" s="95"/>
      <c r="H59" s="93"/>
      <c r="I59" s="102"/>
      <c r="J59" s="95"/>
      <c r="K59" s="95"/>
      <c r="L59" s="95"/>
      <c r="M59" s="95"/>
      <c r="N59" s="94"/>
      <c r="O59" s="251"/>
      <c r="P59" s="95"/>
      <c r="R59" s="95"/>
    </row>
    <row r="60" spans="1:18" ht="18" customHeight="1">
      <c r="A60" s="294"/>
      <c r="B60" s="294"/>
      <c r="C60" s="89"/>
      <c r="D60" s="101" t="s">
        <v>160</v>
      </c>
      <c r="E60" s="101" t="s">
        <v>179</v>
      </c>
      <c r="F60" s="92">
        <v>48</v>
      </c>
      <c r="G60" s="95"/>
      <c r="H60" s="93"/>
      <c r="I60" s="102"/>
      <c r="J60" s="95"/>
      <c r="K60" s="95"/>
      <c r="L60" s="95"/>
      <c r="M60" s="95"/>
      <c r="N60" s="94"/>
      <c r="O60" s="251"/>
      <c r="P60" s="95"/>
      <c r="R60" s="95"/>
    </row>
    <row r="61" spans="1:18" ht="18.75" customHeight="1">
      <c r="A61" s="294"/>
      <c r="B61" s="294"/>
      <c r="C61" s="89" t="s">
        <v>63</v>
      </c>
      <c r="D61" s="297" t="s">
        <v>180</v>
      </c>
      <c r="E61" s="297"/>
      <c r="F61" s="92">
        <v>49</v>
      </c>
      <c r="G61" s="95">
        <v>5</v>
      </c>
      <c r="H61" s="93"/>
      <c r="I61" s="102">
        <v>12</v>
      </c>
      <c r="J61" s="95">
        <v>7</v>
      </c>
      <c r="K61" s="95">
        <v>3</v>
      </c>
      <c r="L61" s="95">
        <v>5</v>
      </c>
      <c r="M61" s="95">
        <v>3</v>
      </c>
      <c r="N61" s="94">
        <v>12</v>
      </c>
      <c r="O61" s="251">
        <f>N61/J61*100</f>
        <v>171.42857142857142</v>
      </c>
      <c r="P61" s="95"/>
      <c r="R61" s="95"/>
    </row>
    <row r="62" spans="1:18" ht="15.75" customHeight="1">
      <c r="A62" s="294"/>
      <c r="B62" s="294"/>
      <c r="C62" s="89"/>
      <c r="D62" s="101" t="s">
        <v>181</v>
      </c>
      <c r="E62" s="101" t="s">
        <v>182</v>
      </c>
      <c r="F62" s="92">
        <v>50</v>
      </c>
      <c r="G62" s="95">
        <v>0</v>
      </c>
      <c r="H62" s="93"/>
      <c r="I62" s="102">
        <v>2</v>
      </c>
      <c r="J62" s="95">
        <v>0</v>
      </c>
      <c r="K62" s="95">
        <v>0</v>
      </c>
      <c r="L62" s="95">
        <v>2</v>
      </c>
      <c r="M62" s="95">
        <v>0</v>
      </c>
      <c r="N62" s="94">
        <v>2</v>
      </c>
      <c r="O62" s="251"/>
      <c r="P62" s="95"/>
      <c r="R62" s="95"/>
    </row>
    <row r="63" spans="1:18" ht="18">
      <c r="A63" s="294"/>
      <c r="B63" s="294"/>
      <c r="C63" s="89"/>
      <c r="D63" s="101"/>
      <c r="E63" s="49" t="s">
        <v>183</v>
      </c>
      <c r="F63" s="92">
        <v>51</v>
      </c>
      <c r="G63" s="95"/>
      <c r="H63" s="93"/>
      <c r="I63" s="102"/>
      <c r="J63" s="95"/>
      <c r="K63" s="95"/>
      <c r="L63" s="95"/>
      <c r="M63" s="95"/>
      <c r="N63" s="94"/>
      <c r="O63" s="251"/>
      <c r="P63" s="95"/>
      <c r="R63" s="95"/>
    </row>
    <row r="64" spans="1:18" ht="20.25" customHeight="1">
      <c r="A64" s="294"/>
      <c r="B64" s="294"/>
      <c r="C64" s="89"/>
      <c r="D64" s="101" t="s">
        <v>184</v>
      </c>
      <c r="E64" s="101" t="s">
        <v>185</v>
      </c>
      <c r="F64" s="92">
        <v>52</v>
      </c>
      <c r="G64" s="95">
        <v>5</v>
      </c>
      <c r="H64" s="93"/>
      <c r="I64" s="102">
        <v>10</v>
      </c>
      <c r="J64" s="95">
        <v>7</v>
      </c>
      <c r="K64" s="95">
        <v>3</v>
      </c>
      <c r="L64" s="95">
        <v>3</v>
      </c>
      <c r="M64" s="95">
        <v>3</v>
      </c>
      <c r="N64" s="94">
        <v>10</v>
      </c>
      <c r="O64" s="251">
        <f>N64/J64*100</f>
        <v>142.85714285714286</v>
      </c>
      <c r="P64" s="95"/>
      <c r="R64" s="95"/>
    </row>
    <row r="65" spans="1:18" ht="25.5">
      <c r="A65" s="294"/>
      <c r="B65" s="294"/>
      <c r="C65" s="89"/>
      <c r="D65" s="101"/>
      <c r="E65" s="49" t="s">
        <v>186</v>
      </c>
      <c r="F65" s="92">
        <v>53</v>
      </c>
      <c r="G65" s="95"/>
      <c r="H65" s="93"/>
      <c r="I65" s="102"/>
      <c r="J65" s="95"/>
      <c r="K65" s="95"/>
      <c r="L65" s="95"/>
      <c r="M65" s="95"/>
      <c r="N65" s="94"/>
      <c r="O65" s="251"/>
      <c r="P65" s="95"/>
      <c r="R65" s="95"/>
    </row>
    <row r="66" spans="1:18" ht="38.25">
      <c r="A66" s="294"/>
      <c r="B66" s="294"/>
      <c r="C66" s="89"/>
      <c r="D66" s="101"/>
      <c r="E66" s="49" t="s">
        <v>187</v>
      </c>
      <c r="F66" s="92">
        <v>54</v>
      </c>
      <c r="G66" s="95"/>
      <c r="H66" s="93"/>
      <c r="I66" s="102"/>
      <c r="J66" s="95"/>
      <c r="K66" s="95"/>
      <c r="L66" s="95"/>
      <c r="M66" s="95"/>
      <c r="N66" s="94"/>
      <c r="O66" s="251"/>
      <c r="P66" s="95"/>
      <c r="R66" s="95"/>
    </row>
    <row r="67" spans="1:18" ht="13.5" customHeight="1">
      <c r="A67" s="294"/>
      <c r="B67" s="294"/>
      <c r="C67" s="89"/>
      <c r="D67" s="101"/>
      <c r="E67" s="49" t="s">
        <v>188</v>
      </c>
      <c r="F67" s="92">
        <v>55</v>
      </c>
      <c r="G67" s="95"/>
      <c r="H67" s="93"/>
      <c r="I67" s="102"/>
      <c r="J67" s="95"/>
      <c r="K67" s="95"/>
      <c r="L67" s="95"/>
      <c r="M67" s="95"/>
      <c r="N67" s="94"/>
      <c r="O67" s="251"/>
      <c r="P67" s="95"/>
      <c r="R67" s="95"/>
    </row>
    <row r="68" spans="1:18" ht="27.75" customHeight="1">
      <c r="A68" s="294"/>
      <c r="B68" s="294"/>
      <c r="C68" s="89" t="s">
        <v>73</v>
      </c>
      <c r="D68" s="287" t="s">
        <v>189</v>
      </c>
      <c r="E68" s="287"/>
      <c r="F68" s="92">
        <v>56</v>
      </c>
      <c r="G68" s="95"/>
      <c r="H68" s="93"/>
      <c r="I68" s="102"/>
      <c r="J68" s="95"/>
      <c r="K68" s="95"/>
      <c r="L68" s="95"/>
      <c r="M68" s="95"/>
      <c r="N68" s="94"/>
      <c r="O68" s="251"/>
      <c r="P68" s="95"/>
      <c r="R68" s="95"/>
    </row>
    <row r="69" spans="1:18" ht="15" customHeight="1">
      <c r="A69" s="294"/>
      <c r="B69" s="294"/>
      <c r="C69" s="89"/>
      <c r="D69" s="55" t="s">
        <v>190</v>
      </c>
      <c r="E69" s="49" t="s">
        <v>191</v>
      </c>
      <c r="F69" s="92">
        <v>57</v>
      </c>
      <c r="G69" s="95"/>
      <c r="H69" s="93"/>
      <c r="I69" s="102"/>
      <c r="J69" s="95"/>
      <c r="K69" s="95"/>
      <c r="L69" s="95"/>
      <c r="M69" s="95"/>
      <c r="N69" s="94"/>
      <c r="O69" s="251"/>
      <c r="P69" s="95"/>
      <c r="R69" s="95"/>
    </row>
    <row r="70" spans="1:18" ht="28.5" customHeight="1">
      <c r="A70" s="294"/>
      <c r="B70" s="294"/>
      <c r="C70" s="89"/>
      <c r="D70" s="55" t="s">
        <v>192</v>
      </c>
      <c r="E70" s="49" t="s">
        <v>193</v>
      </c>
      <c r="F70" s="92">
        <v>58</v>
      </c>
      <c r="G70" s="95"/>
      <c r="H70" s="93"/>
      <c r="I70" s="102"/>
      <c r="J70" s="95"/>
      <c r="K70" s="95"/>
      <c r="L70" s="95"/>
      <c r="M70" s="95"/>
      <c r="N70" s="94"/>
      <c r="O70" s="251"/>
      <c r="P70" s="95"/>
      <c r="R70" s="95"/>
    </row>
    <row r="71" spans="1:18" ht="18">
      <c r="A71" s="294"/>
      <c r="B71" s="294"/>
      <c r="C71" s="89"/>
      <c r="D71" s="55"/>
      <c r="E71" s="49" t="s">
        <v>194</v>
      </c>
      <c r="F71" s="92">
        <v>59</v>
      </c>
      <c r="G71" s="95"/>
      <c r="H71" s="93"/>
      <c r="I71" s="102"/>
      <c r="J71" s="95"/>
      <c r="K71" s="95"/>
      <c r="L71" s="95"/>
      <c r="M71" s="95"/>
      <c r="N71" s="94"/>
      <c r="O71" s="251"/>
      <c r="P71" s="95"/>
      <c r="R71" s="95"/>
    </row>
    <row r="72" spans="1:18" ht="27" customHeight="1">
      <c r="A72" s="294"/>
      <c r="B72" s="294"/>
      <c r="C72" s="89"/>
      <c r="D72" s="55" t="s">
        <v>195</v>
      </c>
      <c r="E72" s="49" t="s">
        <v>196</v>
      </c>
      <c r="F72" s="92">
        <v>60</v>
      </c>
      <c r="G72" s="95"/>
      <c r="H72" s="93"/>
      <c r="I72" s="102"/>
      <c r="J72" s="95"/>
      <c r="K72" s="95"/>
      <c r="L72" s="95"/>
      <c r="M72" s="95"/>
      <c r="N72" s="94"/>
      <c r="O72" s="251"/>
      <c r="P72" s="95"/>
      <c r="R72" s="95"/>
    </row>
    <row r="73" spans="1:18" ht="14.25" customHeight="1">
      <c r="A73" s="294"/>
      <c r="B73" s="294"/>
      <c r="C73" s="89" t="s">
        <v>75</v>
      </c>
      <c r="D73" s="287" t="s">
        <v>197</v>
      </c>
      <c r="E73" s="287"/>
      <c r="F73" s="92">
        <v>61</v>
      </c>
      <c r="G73" s="95"/>
      <c r="H73" s="93"/>
      <c r="I73" s="102"/>
      <c r="J73" s="95"/>
      <c r="K73" s="95"/>
      <c r="L73" s="95"/>
      <c r="M73" s="95"/>
      <c r="N73" s="94"/>
      <c r="O73" s="251"/>
      <c r="P73" s="95"/>
      <c r="R73" s="95"/>
    </row>
    <row r="74" spans="1:18" ht="16.5" customHeight="1">
      <c r="A74" s="294"/>
      <c r="B74" s="294"/>
      <c r="C74" s="89" t="s">
        <v>134</v>
      </c>
      <c r="D74" s="287" t="s">
        <v>198</v>
      </c>
      <c r="E74" s="287"/>
      <c r="F74" s="92">
        <v>62</v>
      </c>
      <c r="G74" s="95">
        <v>4</v>
      </c>
      <c r="H74" s="93"/>
      <c r="I74" s="102">
        <v>5</v>
      </c>
      <c r="J74" s="95">
        <v>1</v>
      </c>
      <c r="K74" s="95">
        <v>0</v>
      </c>
      <c r="L74" s="95">
        <v>5</v>
      </c>
      <c r="M74" s="95">
        <v>0</v>
      </c>
      <c r="N74" s="94">
        <v>5</v>
      </c>
      <c r="O74" s="251">
        <f>N74/J74*100</f>
        <v>500</v>
      </c>
      <c r="P74" s="258">
        <f>J74/G74*100</f>
        <v>25</v>
      </c>
      <c r="R74" s="95"/>
    </row>
    <row r="75" spans="1:18" ht="15.75" customHeight="1">
      <c r="A75" s="294"/>
      <c r="B75" s="294"/>
      <c r="C75" s="89"/>
      <c r="D75" s="287" t="s">
        <v>199</v>
      </c>
      <c r="E75" s="287"/>
      <c r="F75" s="92">
        <v>63</v>
      </c>
      <c r="G75" s="95">
        <v>1</v>
      </c>
      <c r="H75" s="93"/>
      <c r="I75" s="102">
        <v>1</v>
      </c>
      <c r="J75" s="95">
        <v>0</v>
      </c>
      <c r="K75" s="95">
        <v>0</v>
      </c>
      <c r="L75" s="95">
        <v>1</v>
      </c>
      <c r="M75" s="95">
        <v>0</v>
      </c>
      <c r="N75" s="94">
        <v>1</v>
      </c>
      <c r="O75" s="251" t="e">
        <f>N75/J75*100</f>
        <v>#DIV/0!</v>
      </c>
      <c r="P75" s="95"/>
      <c r="R75" s="95"/>
    </row>
    <row r="76" spans="1:18" ht="13.5" customHeight="1">
      <c r="A76" s="294"/>
      <c r="B76" s="294"/>
      <c r="C76" s="89"/>
      <c r="D76" s="298" t="s">
        <v>200</v>
      </c>
      <c r="E76" s="298"/>
      <c r="F76" s="92">
        <v>64</v>
      </c>
      <c r="G76" s="95">
        <v>1</v>
      </c>
      <c r="H76" s="93"/>
      <c r="I76" s="102">
        <v>1</v>
      </c>
      <c r="J76" s="95">
        <v>0</v>
      </c>
      <c r="K76" s="95">
        <v>0</v>
      </c>
      <c r="L76" s="95">
        <v>1</v>
      </c>
      <c r="M76" s="95">
        <v>0</v>
      </c>
      <c r="N76" s="94">
        <v>1</v>
      </c>
      <c r="O76" s="251" t="e">
        <f>N76/J76*100</f>
        <v>#DIV/0!</v>
      </c>
      <c r="P76" s="95"/>
      <c r="R76" s="95"/>
    </row>
    <row r="77" spans="1:18" ht="12.75" customHeight="1">
      <c r="A77" s="294"/>
      <c r="B77" s="294"/>
      <c r="C77" s="89"/>
      <c r="D77" s="298" t="s">
        <v>201</v>
      </c>
      <c r="E77" s="298"/>
      <c r="F77" s="92">
        <v>65</v>
      </c>
      <c r="G77" s="95"/>
      <c r="H77" s="93"/>
      <c r="I77" s="102"/>
      <c r="J77" s="95"/>
      <c r="K77" s="95"/>
      <c r="L77" s="95"/>
      <c r="M77" s="95"/>
      <c r="N77" s="94"/>
      <c r="O77" s="251"/>
      <c r="P77" s="95"/>
      <c r="R77" s="95"/>
    </row>
    <row r="78" spans="1:18" ht="15.75" customHeight="1">
      <c r="A78" s="294"/>
      <c r="B78" s="294"/>
      <c r="C78" s="89" t="s">
        <v>202</v>
      </c>
      <c r="D78" s="287" t="s">
        <v>203</v>
      </c>
      <c r="E78" s="287"/>
      <c r="F78" s="92">
        <v>66</v>
      </c>
      <c r="G78" s="95">
        <v>12</v>
      </c>
      <c r="H78" s="93"/>
      <c r="I78" s="102">
        <v>14</v>
      </c>
      <c r="J78" s="95">
        <v>13</v>
      </c>
      <c r="K78" s="95">
        <v>4</v>
      </c>
      <c r="L78" s="95">
        <v>4</v>
      </c>
      <c r="M78" s="95">
        <v>4</v>
      </c>
      <c r="N78" s="94">
        <v>15</v>
      </c>
      <c r="O78" s="251">
        <f>N78/J78*100</f>
        <v>115.38461538461537</v>
      </c>
      <c r="P78" s="258">
        <f>J78/G78*100</f>
        <v>108.33333333333333</v>
      </c>
      <c r="R78" s="95"/>
    </row>
    <row r="79" spans="1:18" ht="14.25" customHeight="1">
      <c r="A79" s="294"/>
      <c r="B79" s="294"/>
      <c r="C79" s="89" t="s">
        <v>204</v>
      </c>
      <c r="D79" s="287" t="s">
        <v>205</v>
      </c>
      <c r="E79" s="287"/>
      <c r="F79" s="92">
        <v>67</v>
      </c>
      <c r="G79" s="95">
        <v>5</v>
      </c>
      <c r="H79" s="93"/>
      <c r="I79" s="102">
        <v>7</v>
      </c>
      <c r="J79" s="95">
        <v>3</v>
      </c>
      <c r="K79" s="95">
        <v>2</v>
      </c>
      <c r="L79" s="95">
        <v>2</v>
      </c>
      <c r="M79" s="95">
        <v>2</v>
      </c>
      <c r="N79" s="94">
        <v>7</v>
      </c>
      <c r="O79" s="251">
        <f>N79/J79*100</f>
        <v>233.33333333333334</v>
      </c>
      <c r="P79" s="258">
        <f>J79/G79*100</f>
        <v>60</v>
      </c>
      <c r="R79" s="95"/>
    </row>
    <row r="80" spans="1:18" ht="18.75" customHeight="1">
      <c r="A80" s="294"/>
      <c r="B80" s="294"/>
      <c r="C80" s="89" t="s">
        <v>206</v>
      </c>
      <c r="D80" s="287" t="s">
        <v>207</v>
      </c>
      <c r="E80" s="287"/>
      <c r="F80" s="92">
        <v>68</v>
      </c>
      <c r="G80" s="95">
        <v>16</v>
      </c>
      <c r="H80" s="93"/>
      <c r="I80" s="102">
        <v>17</v>
      </c>
      <c r="J80" s="95">
        <v>14</v>
      </c>
      <c r="K80" s="95">
        <v>5</v>
      </c>
      <c r="L80" s="95">
        <v>5</v>
      </c>
      <c r="M80" s="95">
        <v>5</v>
      </c>
      <c r="N80" s="94">
        <v>18</v>
      </c>
      <c r="O80" s="251">
        <f>N80/J80*100</f>
        <v>128.57142857142858</v>
      </c>
      <c r="P80" s="95">
        <f>J80/G80*100</f>
        <v>87.5</v>
      </c>
      <c r="R80" s="95"/>
    </row>
    <row r="81" spans="1:18" ht="15" customHeight="1">
      <c r="A81" s="294"/>
      <c r="B81" s="294"/>
      <c r="C81" s="89"/>
      <c r="D81" s="55" t="s">
        <v>208</v>
      </c>
      <c r="E81" s="55" t="s">
        <v>209</v>
      </c>
      <c r="F81" s="92">
        <v>69</v>
      </c>
      <c r="G81" s="95"/>
      <c r="H81" s="93"/>
      <c r="I81" s="102"/>
      <c r="J81" s="95"/>
      <c r="K81" s="95"/>
      <c r="L81" s="95"/>
      <c r="M81" s="95"/>
      <c r="N81" s="94"/>
      <c r="O81" s="251"/>
      <c r="P81" s="95"/>
      <c r="R81" s="95"/>
    </row>
    <row r="82" spans="1:18" ht="18">
      <c r="A82" s="294"/>
      <c r="B82" s="294"/>
      <c r="C82" s="89"/>
      <c r="D82" s="55" t="s">
        <v>210</v>
      </c>
      <c r="E82" s="55" t="s">
        <v>211</v>
      </c>
      <c r="F82" s="92">
        <v>70</v>
      </c>
      <c r="G82" s="95"/>
      <c r="H82" s="93"/>
      <c r="I82" s="102"/>
      <c r="J82" s="95"/>
      <c r="K82" s="95"/>
      <c r="L82" s="95"/>
      <c r="M82" s="95"/>
      <c r="N82" s="94"/>
      <c r="O82" s="251"/>
      <c r="P82" s="95"/>
      <c r="R82" s="95"/>
    </row>
    <row r="83" spans="1:18" ht="15.75" customHeight="1">
      <c r="A83" s="294"/>
      <c r="B83" s="294"/>
      <c r="C83" s="89"/>
      <c r="D83" s="55" t="s">
        <v>212</v>
      </c>
      <c r="E83" s="55" t="s">
        <v>213</v>
      </c>
      <c r="F83" s="92">
        <v>71</v>
      </c>
      <c r="G83" s="95">
        <v>16</v>
      </c>
      <c r="H83" s="93"/>
      <c r="I83" s="102">
        <v>17</v>
      </c>
      <c r="J83" s="95">
        <v>14</v>
      </c>
      <c r="K83" s="95">
        <v>5</v>
      </c>
      <c r="L83" s="95">
        <v>5</v>
      </c>
      <c r="M83" s="95">
        <v>5</v>
      </c>
      <c r="N83" s="94">
        <v>18</v>
      </c>
      <c r="O83" s="251">
        <f>N83/J83*100</f>
        <v>128.57142857142858</v>
      </c>
      <c r="P83" s="95">
        <f>J83/G83*100</f>
        <v>87.5</v>
      </c>
      <c r="R83" s="95"/>
    </row>
    <row r="84" spans="1:18" ht="25.5">
      <c r="A84" s="294"/>
      <c r="B84" s="294"/>
      <c r="C84" s="89"/>
      <c r="D84" s="55" t="s">
        <v>214</v>
      </c>
      <c r="E84" s="55" t="s">
        <v>215</v>
      </c>
      <c r="F84" s="92">
        <v>72</v>
      </c>
      <c r="G84" s="95"/>
      <c r="H84" s="93"/>
      <c r="I84" s="102"/>
      <c r="J84" s="95"/>
      <c r="K84" s="95"/>
      <c r="L84" s="95"/>
      <c r="M84" s="95"/>
      <c r="N84" s="94"/>
      <c r="O84" s="251"/>
      <c r="P84" s="95"/>
      <c r="R84" s="95"/>
    </row>
    <row r="85" spans="1:18" ht="18">
      <c r="A85" s="294"/>
      <c r="B85" s="294"/>
      <c r="C85" s="89"/>
      <c r="D85" s="55"/>
      <c r="E85" s="55" t="s">
        <v>216</v>
      </c>
      <c r="F85" s="92">
        <v>73</v>
      </c>
      <c r="G85" s="95"/>
      <c r="H85" s="93"/>
      <c r="I85" s="102"/>
      <c r="J85" s="95"/>
      <c r="K85" s="95"/>
      <c r="L85" s="95"/>
      <c r="M85" s="95"/>
      <c r="N85" s="94"/>
      <c r="O85" s="251"/>
      <c r="P85" s="95"/>
      <c r="R85" s="95"/>
    </row>
    <row r="86" spans="1:18" ht="16.5" customHeight="1">
      <c r="A86" s="294"/>
      <c r="B86" s="294"/>
      <c r="C86" s="89"/>
      <c r="D86" s="55" t="s">
        <v>217</v>
      </c>
      <c r="E86" s="55" t="s">
        <v>218</v>
      </c>
      <c r="F86" s="92">
        <v>74</v>
      </c>
      <c r="G86" s="95"/>
      <c r="H86" s="93"/>
      <c r="I86" s="102"/>
      <c r="J86" s="95"/>
      <c r="K86" s="95"/>
      <c r="L86" s="95"/>
      <c r="M86" s="95"/>
      <c r="N86" s="94"/>
      <c r="O86" s="251"/>
      <c r="P86" s="95"/>
      <c r="R86" s="95"/>
    </row>
    <row r="87" spans="1:18" ht="25.5">
      <c r="A87" s="294"/>
      <c r="B87" s="294"/>
      <c r="C87" s="89"/>
      <c r="D87" s="55" t="s">
        <v>219</v>
      </c>
      <c r="E87" s="55" t="s">
        <v>220</v>
      </c>
      <c r="F87" s="92">
        <v>75</v>
      </c>
      <c r="G87" s="95"/>
      <c r="H87" s="93"/>
      <c r="I87" s="102"/>
      <c r="J87" s="95"/>
      <c r="K87" s="95"/>
      <c r="L87" s="95"/>
      <c r="M87" s="95"/>
      <c r="N87" s="94"/>
      <c r="O87" s="251"/>
      <c r="P87" s="95"/>
      <c r="R87" s="95"/>
    </row>
    <row r="88" spans="1:18" ht="18">
      <c r="A88" s="294"/>
      <c r="B88" s="294"/>
      <c r="C88" s="89"/>
      <c r="D88" s="55" t="s">
        <v>221</v>
      </c>
      <c r="E88" s="55" t="s">
        <v>222</v>
      </c>
      <c r="F88" s="92">
        <v>76</v>
      </c>
      <c r="G88" s="95"/>
      <c r="H88" s="93"/>
      <c r="I88" s="102"/>
      <c r="J88" s="95"/>
      <c r="K88" s="95"/>
      <c r="L88" s="95"/>
      <c r="M88" s="95"/>
      <c r="N88" s="94"/>
      <c r="O88" s="251"/>
      <c r="P88" s="95"/>
      <c r="R88" s="95"/>
    </row>
    <row r="89" spans="1:18" ht="13.5" customHeight="1">
      <c r="A89" s="294"/>
      <c r="B89" s="294"/>
      <c r="C89" s="89" t="s">
        <v>223</v>
      </c>
      <c r="D89" s="287" t="s">
        <v>76</v>
      </c>
      <c r="E89" s="287"/>
      <c r="F89" s="92">
        <v>77</v>
      </c>
      <c r="G89" s="95">
        <v>42</v>
      </c>
      <c r="H89" s="93"/>
      <c r="I89" s="102">
        <v>36</v>
      </c>
      <c r="J89" s="95">
        <v>36</v>
      </c>
      <c r="K89" s="95">
        <v>12</v>
      </c>
      <c r="L89" s="95">
        <v>14</v>
      </c>
      <c r="M89" s="95">
        <v>14</v>
      </c>
      <c r="N89" s="94">
        <v>50</v>
      </c>
      <c r="O89" s="251">
        <f>N89/J89*100</f>
        <v>138.88888888888889</v>
      </c>
      <c r="P89" s="95">
        <f>J89/G89*100</f>
        <v>85.71428571428571</v>
      </c>
      <c r="R89" s="95"/>
    </row>
    <row r="90" spans="1:18" ht="30" customHeight="1">
      <c r="A90" s="294"/>
      <c r="B90" s="294"/>
      <c r="C90" s="297" t="s">
        <v>224</v>
      </c>
      <c r="D90" s="297"/>
      <c r="E90" s="297"/>
      <c r="F90" s="92">
        <v>78</v>
      </c>
      <c r="G90" s="95"/>
      <c r="H90" s="93"/>
      <c r="I90" s="102"/>
      <c r="J90" s="95"/>
      <c r="K90" s="95"/>
      <c r="L90" s="95"/>
      <c r="M90" s="95"/>
      <c r="N90" s="94"/>
      <c r="O90" s="251"/>
      <c r="P90" s="95"/>
      <c r="R90" s="95"/>
    </row>
    <row r="91" spans="1:18" ht="18.75" customHeight="1">
      <c r="A91" s="294"/>
      <c r="B91" s="294"/>
      <c r="C91" s="89" t="s">
        <v>13</v>
      </c>
      <c r="D91" s="299" t="s">
        <v>225</v>
      </c>
      <c r="E91" s="299"/>
      <c r="F91" s="92">
        <v>79</v>
      </c>
      <c r="G91" s="95"/>
      <c r="H91" s="93"/>
      <c r="I91" s="102"/>
      <c r="J91" s="95"/>
      <c r="K91" s="95"/>
      <c r="L91" s="95"/>
      <c r="M91" s="95"/>
      <c r="N91" s="94"/>
      <c r="O91" s="251"/>
      <c r="P91" s="95"/>
      <c r="R91" s="95"/>
    </row>
    <row r="92" spans="1:18" ht="18.75" customHeight="1">
      <c r="A92" s="294"/>
      <c r="B92" s="294"/>
      <c r="C92" s="89" t="s">
        <v>15</v>
      </c>
      <c r="D92" s="300" t="s">
        <v>226</v>
      </c>
      <c r="E92" s="300"/>
      <c r="F92" s="92">
        <v>80</v>
      </c>
      <c r="G92" s="95"/>
      <c r="H92" s="93"/>
      <c r="I92" s="102"/>
      <c r="J92" s="95"/>
      <c r="K92" s="95"/>
      <c r="L92" s="95"/>
      <c r="M92" s="95"/>
      <c r="N92" s="94"/>
      <c r="O92" s="251"/>
      <c r="P92" s="95"/>
      <c r="R92" s="95"/>
    </row>
    <row r="93" spans="1:18" ht="15" customHeight="1">
      <c r="A93" s="294"/>
      <c r="B93" s="294"/>
      <c r="C93" s="89" t="s">
        <v>63</v>
      </c>
      <c r="D93" s="300" t="s">
        <v>227</v>
      </c>
      <c r="E93" s="300"/>
      <c r="F93" s="92">
        <v>81</v>
      </c>
      <c r="G93" s="95"/>
      <c r="H93" s="93"/>
      <c r="I93" s="102"/>
      <c r="J93" s="95"/>
      <c r="K93" s="95"/>
      <c r="L93" s="95"/>
      <c r="M93" s="95"/>
      <c r="N93" s="94"/>
      <c r="O93" s="251"/>
      <c r="P93" s="95"/>
      <c r="R93" s="95"/>
    </row>
    <row r="94" spans="1:18" ht="15" customHeight="1">
      <c r="A94" s="294"/>
      <c r="B94" s="294"/>
      <c r="C94" s="89" t="s">
        <v>73</v>
      </c>
      <c r="D94" s="300" t="s">
        <v>228</v>
      </c>
      <c r="E94" s="300"/>
      <c r="F94" s="92">
        <v>82</v>
      </c>
      <c r="G94" s="95"/>
      <c r="H94" s="93"/>
      <c r="I94" s="102"/>
      <c r="J94" s="95"/>
      <c r="K94" s="95"/>
      <c r="L94" s="95"/>
      <c r="M94" s="95"/>
      <c r="N94" s="94"/>
      <c r="O94" s="251"/>
      <c r="P94" s="95"/>
      <c r="R94" s="95"/>
    </row>
    <row r="95" spans="1:18" ht="15" customHeight="1">
      <c r="A95" s="294"/>
      <c r="B95" s="294"/>
      <c r="C95" s="89" t="s">
        <v>75</v>
      </c>
      <c r="D95" s="300" t="s">
        <v>229</v>
      </c>
      <c r="E95" s="300"/>
      <c r="F95" s="92">
        <v>83</v>
      </c>
      <c r="G95" s="95"/>
      <c r="H95" s="93"/>
      <c r="I95" s="102"/>
      <c r="J95" s="95"/>
      <c r="K95" s="95"/>
      <c r="L95" s="95"/>
      <c r="M95" s="95"/>
      <c r="N95" s="94"/>
      <c r="O95" s="251"/>
      <c r="P95" s="95"/>
      <c r="R95" s="95"/>
    </row>
    <row r="96" spans="1:18" ht="15" customHeight="1">
      <c r="A96" s="294"/>
      <c r="B96" s="294"/>
      <c r="C96" s="89" t="s">
        <v>134</v>
      </c>
      <c r="D96" s="300" t="s">
        <v>230</v>
      </c>
      <c r="E96" s="300"/>
      <c r="F96" s="92">
        <v>84</v>
      </c>
      <c r="G96" s="95"/>
      <c r="H96" s="93"/>
      <c r="I96" s="102"/>
      <c r="J96" s="95"/>
      <c r="K96" s="95"/>
      <c r="L96" s="95"/>
      <c r="M96" s="95"/>
      <c r="N96" s="94"/>
      <c r="O96" s="251"/>
      <c r="P96" s="95"/>
      <c r="R96" s="95"/>
    </row>
    <row r="97" spans="1:18" ht="18.75" customHeight="1">
      <c r="A97" s="294"/>
      <c r="B97" s="294"/>
      <c r="C97" s="297" t="s">
        <v>231</v>
      </c>
      <c r="D97" s="297"/>
      <c r="E97" s="297"/>
      <c r="F97" s="92">
        <v>85</v>
      </c>
      <c r="G97" s="95">
        <v>7308</v>
      </c>
      <c r="H97" s="93"/>
      <c r="I97" s="102">
        <f>I98+I111+I115+I124</f>
        <v>8000</v>
      </c>
      <c r="J97" s="95">
        <f>J98+J124</f>
        <v>7831</v>
      </c>
      <c r="K97" s="95">
        <f>K98+K124</f>
        <v>2113</v>
      </c>
      <c r="L97" s="95">
        <f>L98+L124</f>
        <v>2133</v>
      </c>
      <c r="M97" s="95">
        <f>M98+M124</f>
        <v>2103</v>
      </c>
      <c r="N97" s="94">
        <f>N98+N111+N115+N124</f>
        <v>8238</v>
      </c>
      <c r="O97" s="251">
        <f>N97/J97*100</f>
        <v>105.19729281062445</v>
      </c>
      <c r="P97" s="95">
        <f>J97/G97*100</f>
        <v>107.15654077723042</v>
      </c>
      <c r="R97" s="95"/>
    </row>
    <row r="98" spans="1:18" ht="18.75" customHeight="1">
      <c r="A98" s="294"/>
      <c r="B98" s="294"/>
      <c r="C98" s="89" t="s">
        <v>27</v>
      </c>
      <c r="D98" s="297" t="s">
        <v>232</v>
      </c>
      <c r="E98" s="297"/>
      <c r="F98" s="92">
        <v>86</v>
      </c>
      <c r="G98" s="95">
        <v>7002</v>
      </c>
      <c r="H98" s="93"/>
      <c r="I98" s="102">
        <f aca="true" t="shared" si="2" ref="I98:N98">I99+I103</f>
        <v>7676</v>
      </c>
      <c r="J98" s="95">
        <f t="shared" si="2"/>
        <v>7534</v>
      </c>
      <c r="K98" s="95">
        <f t="shared" si="2"/>
        <v>2031</v>
      </c>
      <c r="L98" s="95">
        <f t="shared" si="2"/>
        <v>2051</v>
      </c>
      <c r="M98" s="95">
        <f t="shared" si="2"/>
        <v>2021</v>
      </c>
      <c r="N98" s="94">
        <f t="shared" si="2"/>
        <v>7912</v>
      </c>
      <c r="O98" s="251">
        <f>N98/J98*100</f>
        <v>105.01725511016724</v>
      </c>
      <c r="P98" s="95">
        <f>J98/G98*100</f>
        <v>107.59782919165953</v>
      </c>
      <c r="R98" s="95"/>
    </row>
    <row r="99" spans="1:18" ht="18.75" customHeight="1">
      <c r="A99" s="294"/>
      <c r="B99" s="294"/>
      <c r="C99" s="89" t="s">
        <v>29</v>
      </c>
      <c r="D99" s="287" t="s">
        <v>233</v>
      </c>
      <c r="E99" s="287"/>
      <c r="F99" s="92">
        <v>87</v>
      </c>
      <c r="G99" s="95">
        <v>6343</v>
      </c>
      <c r="H99" s="93"/>
      <c r="I99" s="102">
        <f>I100+I101+I102</f>
        <v>7000</v>
      </c>
      <c r="J99" s="95">
        <f>J100+J101</f>
        <v>6859</v>
      </c>
      <c r="K99" s="95">
        <v>1850</v>
      </c>
      <c r="L99" s="95">
        <v>1870</v>
      </c>
      <c r="M99" s="95">
        <v>1840</v>
      </c>
      <c r="N99" s="94">
        <f>N100+N101+N102</f>
        <v>7191</v>
      </c>
      <c r="O99" s="251">
        <f>N99/J99*100</f>
        <v>104.84035573698789</v>
      </c>
      <c r="P99" s="258">
        <f>J99/G99*100</f>
        <v>108.1349519154974</v>
      </c>
      <c r="R99" s="95"/>
    </row>
    <row r="100" spans="1:18" ht="15" customHeight="1">
      <c r="A100" s="294"/>
      <c r="B100" s="294"/>
      <c r="C100" s="294"/>
      <c r="D100" s="287" t="s">
        <v>234</v>
      </c>
      <c r="E100" s="287"/>
      <c r="F100" s="92">
        <v>88</v>
      </c>
      <c r="G100" s="95">
        <v>5652</v>
      </c>
      <c r="H100" s="93"/>
      <c r="I100" s="102">
        <v>6300</v>
      </c>
      <c r="J100" s="95">
        <v>6182</v>
      </c>
      <c r="K100" s="95">
        <v>1650</v>
      </c>
      <c r="L100" s="95">
        <v>1650</v>
      </c>
      <c r="M100" s="95">
        <v>1650</v>
      </c>
      <c r="N100" s="94">
        <v>6426</v>
      </c>
      <c r="O100" s="251">
        <f>N100/J100*100</f>
        <v>103.94694273697833</v>
      </c>
      <c r="P100" s="95">
        <f>J100/G100*100</f>
        <v>109.37721160651097</v>
      </c>
      <c r="R100" s="95"/>
    </row>
    <row r="101" spans="1:18" ht="18.75" customHeight="1">
      <c r="A101" s="294"/>
      <c r="B101" s="294"/>
      <c r="C101" s="294"/>
      <c r="D101" s="287" t="s">
        <v>235</v>
      </c>
      <c r="E101" s="287"/>
      <c r="F101" s="92">
        <v>89</v>
      </c>
      <c r="G101" s="95">
        <v>691</v>
      </c>
      <c r="H101" s="93"/>
      <c r="I101" s="102">
        <v>700</v>
      </c>
      <c r="J101" s="95">
        <v>677</v>
      </c>
      <c r="K101" s="95">
        <v>200</v>
      </c>
      <c r="L101" s="95">
        <v>220</v>
      </c>
      <c r="M101" s="95">
        <v>190</v>
      </c>
      <c r="N101" s="94">
        <v>765</v>
      </c>
      <c r="O101" s="251">
        <f>N101/J101*100</f>
        <v>112.99852289512555</v>
      </c>
      <c r="P101" s="95">
        <f>J101/G101*100</f>
        <v>97.9739507959479</v>
      </c>
      <c r="R101" s="95"/>
    </row>
    <row r="102" spans="1:18" ht="18.75" customHeight="1">
      <c r="A102" s="294"/>
      <c r="B102" s="294"/>
      <c r="C102" s="294"/>
      <c r="D102" s="287" t="s">
        <v>236</v>
      </c>
      <c r="E102" s="287"/>
      <c r="F102" s="92">
        <v>90</v>
      </c>
      <c r="G102" s="95"/>
      <c r="H102" s="93"/>
      <c r="I102" s="102"/>
      <c r="J102" s="95"/>
      <c r="K102" s="95"/>
      <c r="L102" s="95"/>
      <c r="M102" s="95"/>
      <c r="N102" s="94"/>
      <c r="O102" s="251"/>
      <c r="P102" s="95"/>
      <c r="R102" s="95"/>
    </row>
    <row r="103" spans="1:18" ht="18.75" customHeight="1">
      <c r="A103" s="294"/>
      <c r="B103" s="294"/>
      <c r="C103" s="89" t="s">
        <v>31</v>
      </c>
      <c r="D103" s="287" t="s">
        <v>237</v>
      </c>
      <c r="E103" s="287"/>
      <c r="F103" s="92">
        <v>91</v>
      </c>
      <c r="G103" s="95">
        <v>659</v>
      </c>
      <c r="H103" s="93"/>
      <c r="I103" s="102">
        <v>676</v>
      </c>
      <c r="J103" s="95">
        <v>675</v>
      </c>
      <c r="K103" s="95">
        <v>181</v>
      </c>
      <c r="L103" s="95">
        <v>181</v>
      </c>
      <c r="M103" s="95">
        <v>181</v>
      </c>
      <c r="N103" s="94">
        <v>721</v>
      </c>
      <c r="O103" s="251">
        <f>N103/J103*100</f>
        <v>106.81481481481481</v>
      </c>
      <c r="P103" s="95"/>
      <c r="R103" s="95"/>
    </row>
    <row r="104" spans="1:18" ht="26.25" customHeight="1">
      <c r="A104" s="294"/>
      <c r="B104" s="294"/>
      <c r="C104" s="89"/>
      <c r="D104" s="287" t="s">
        <v>238</v>
      </c>
      <c r="E104" s="287"/>
      <c r="F104" s="92">
        <v>92</v>
      </c>
      <c r="G104" s="95"/>
      <c r="H104" s="93"/>
      <c r="I104" s="102"/>
      <c r="J104" s="95"/>
      <c r="K104" s="95"/>
      <c r="L104" s="95"/>
      <c r="M104" s="95"/>
      <c r="N104" s="94"/>
      <c r="O104" s="251"/>
      <c r="P104" s="95"/>
      <c r="R104" s="95"/>
    </row>
    <row r="105" spans="1:18" ht="18">
      <c r="A105" s="294"/>
      <c r="B105" s="294"/>
      <c r="C105" s="89"/>
      <c r="D105" s="55"/>
      <c r="E105" s="55" t="s">
        <v>239</v>
      </c>
      <c r="F105" s="92">
        <v>93</v>
      </c>
      <c r="G105" s="95"/>
      <c r="H105" s="93"/>
      <c r="I105" s="102"/>
      <c r="J105" s="95"/>
      <c r="K105" s="95"/>
      <c r="L105" s="95"/>
      <c r="M105" s="95"/>
      <c r="N105" s="94"/>
      <c r="O105" s="251"/>
      <c r="P105" s="95"/>
      <c r="R105" s="95"/>
    </row>
    <row r="106" spans="1:18" ht="25.5">
      <c r="A106" s="294"/>
      <c r="B106" s="294"/>
      <c r="C106" s="89"/>
      <c r="D106" s="55"/>
      <c r="E106" s="55" t="s">
        <v>240</v>
      </c>
      <c r="F106" s="92">
        <v>94</v>
      </c>
      <c r="G106" s="95"/>
      <c r="H106" s="93"/>
      <c r="I106" s="102"/>
      <c r="J106" s="95"/>
      <c r="K106" s="95"/>
      <c r="L106" s="95"/>
      <c r="M106" s="95"/>
      <c r="N106" s="94"/>
      <c r="O106" s="251"/>
      <c r="P106" s="95"/>
      <c r="R106" s="95"/>
    </row>
    <row r="107" spans="1:18" ht="18.75" customHeight="1">
      <c r="A107" s="294"/>
      <c r="B107" s="294"/>
      <c r="C107" s="89"/>
      <c r="D107" s="287" t="s">
        <v>241</v>
      </c>
      <c r="E107" s="287"/>
      <c r="F107" s="92">
        <v>95</v>
      </c>
      <c r="G107" s="95">
        <v>659</v>
      </c>
      <c r="H107" s="93"/>
      <c r="I107" s="102">
        <v>676</v>
      </c>
      <c r="J107" s="95">
        <v>675</v>
      </c>
      <c r="K107" s="95">
        <v>181</v>
      </c>
      <c r="L107" s="95">
        <v>181</v>
      </c>
      <c r="M107" s="95">
        <v>181</v>
      </c>
      <c r="N107" s="94">
        <v>721</v>
      </c>
      <c r="O107" s="251">
        <f>N107/J107*100</f>
        <v>106.81481481481481</v>
      </c>
      <c r="P107" s="95"/>
      <c r="R107" s="95"/>
    </row>
    <row r="108" spans="1:18" ht="18.75" customHeight="1">
      <c r="A108" s="294"/>
      <c r="B108" s="294"/>
      <c r="C108" s="89"/>
      <c r="D108" s="287" t="s">
        <v>242</v>
      </c>
      <c r="E108" s="287"/>
      <c r="F108" s="92">
        <v>96</v>
      </c>
      <c r="G108" s="95"/>
      <c r="H108" s="93"/>
      <c r="I108" s="102"/>
      <c r="J108" s="95"/>
      <c r="K108" s="95"/>
      <c r="L108" s="95"/>
      <c r="M108" s="95"/>
      <c r="N108" s="94"/>
      <c r="O108" s="251"/>
      <c r="P108" s="95"/>
      <c r="R108" s="95"/>
    </row>
    <row r="109" spans="1:18" ht="18.75" customHeight="1">
      <c r="A109" s="294"/>
      <c r="B109" s="294"/>
      <c r="C109" s="89"/>
      <c r="D109" s="287" t="s">
        <v>243</v>
      </c>
      <c r="E109" s="287"/>
      <c r="F109" s="92">
        <v>97</v>
      </c>
      <c r="G109" s="95"/>
      <c r="H109" s="93"/>
      <c r="I109" s="102"/>
      <c r="J109" s="95"/>
      <c r="K109" s="95"/>
      <c r="L109" s="95"/>
      <c r="M109" s="95"/>
      <c r="N109" s="94"/>
      <c r="O109" s="251"/>
      <c r="P109" s="95"/>
      <c r="R109" s="95"/>
    </row>
    <row r="110" spans="1:18" ht="18.75" customHeight="1">
      <c r="A110" s="294"/>
      <c r="B110" s="294"/>
      <c r="C110" s="89"/>
      <c r="D110" s="287" t="s">
        <v>244</v>
      </c>
      <c r="E110" s="287"/>
      <c r="F110" s="92">
        <v>98</v>
      </c>
      <c r="G110" s="95"/>
      <c r="H110" s="93"/>
      <c r="I110" s="102"/>
      <c r="J110" s="95"/>
      <c r="K110" s="95"/>
      <c r="L110" s="95"/>
      <c r="M110" s="95"/>
      <c r="N110" s="94"/>
      <c r="O110" s="251"/>
      <c r="P110" s="95"/>
      <c r="R110" s="95"/>
    </row>
    <row r="111" spans="1:18" ht="18.75" customHeight="1">
      <c r="A111" s="294"/>
      <c r="B111" s="294"/>
      <c r="C111" s="89" t="s">
        <v>33</v>
      </c>
      <c r="D111" s="287" t="s">
        <v>245</v>
      </c>
      <c r="E111" s="287"/>
      <c r="F111" s="92">
        <v>99</v>
      </c>
      <c r="G111" s="95"/>
      <c r="H111" s="93"/>
      <c r="I111" s="102"/>
      <c r="J111" s="95"/>
      <c r="K111" s="95"/>
      <c r="L111" s="95"/>
      <c r="M111" s="95"/>
      <c r="N111" s="94"/>
      <c r="O111" s="251"/>
      <c r="P111" s="95"/>
      <c r="R111" s="95"/>
    </row>
    <row r="112" spans="1:18" ht="18.75" customHeight="1">
      <c r="A112" s="294"/>
      <c r="B112" s="294"/>
      <c r="C112" s="89"/>
      <c r="D112" s="287" t="s">
        <v>246</v>
      </c>
      <c r="E112" s="287"/>
      <c r="F112" s="92">
        <v>100</v>
      </c>
      <c r="G112" s="95"/>
      <c r="H112" s="93"/>
      <c r="I112" s="102"/>
      <c r="J112" s="95"/>
      <c r="K112" s="95"/>
      <c r="L112" s="95"/>
      <c r="M112" s="95"/>
      <c r="N112" s="94"/>
      <c r="O112" s="251"/>
      <c r="P112" s="95"/>
      <c r="R112" s="95"/>
    </row>
    <row r="113" spans="1:18" ht="18.75" customHeight="1">
      <c r="A113" s="294"/>
      <c r="B113" s="294"/>
      <c r="C113" s="89"/>
      <c r="D113" s="287" t="s">
        <v>247</v>
      </c>
      <c r="E113" s="287"/>
      <c r="F113" s="92">
        <v>101</v>
      </c>
      <c r="G113" s="95"/>
      <c r="H113" s="93"/>
      <c r="I113" s="102"/>
      <c r="J113" s="95"/>
      <c r="K113" s="95"/>
      <c r="L113" s="95"/>
      <c r="M113" s="95"/>
      <c r="N113" s="94"/>
      <c r="O113" s="251"/>
      <c r="P113" s="95"/>
      <c r="R113" s="95"/>
    </row>
    <row r="114" spans="1:18" ht="26.25" customHeight="1">
      <c r="A114" s="294"/>
      <c r="B114" s="294"/>
      <c r="C114" s="89"/>
      <c r="D114" s="287" t="s">
        <v>248</v>
      </c>
      <c r="E114" s="287"/>
      <c r="F114" s="92">
        <v>102</v>
      </c>
      <c r="G114" s="95"/>
      <c r="H114" s="93"/>
      <c r="I114" s="102"/>
      <c r="J114" s="95"/>
      <c r="K114" s="95"/>
      <c r="L114" s="95"/>
      <c r="M114" s="95"/>
      <c r="N114" s="94"/>
      <c r="O114" s="251"/>
      <c r="P114" s="95"/>
      <c r="R114" s="95"/>
    </row>
    <row r="115" spans="1:18" ht="26.25" customHeight="1">
      <c r="A115" s="294"/>
      <c r="B115" s="294"/>
      <c r="C115" s="89" t="s">
        <v>36</v>
      </c>
      <c r="D115" s="287" t="s">
        <v>249</v>
      </c>
      <c r="E115" s="287"/>
      <c r="F115" s="92">
        <v>103</v>
      </c>
      <c r="G115" s="95"/>
      <c r="H115" s="93"/>
      <c r="I115" s="102"/>
      <c r="J115" s="95"/>
      <c r="K115" s="95"/>
      <c r="L115" s="95"/>
      <c r="M115" s="95"/>
      <c r="N115" s="94"/>
      <c r="O115" s="251"/>
      <c r="P115" s="95"/>
      <c r="R115" s="95"/>
    </row>
    <row r="116" spans="1:18" ht="13.5" customHeight="1">
      <c r="A116" s="294"/>
      <c r="B116" s="294"/>
      <c r="C116" s="294"/>
      <c r="D116" s="287" t="s">
        <v>250</v>
      </c>
      <c r="E116" s="287"/>
      <c r="F116" s="92">
        <v>104</v>
      </c>
      <c r="G116" s="95"/>
      <c r="H116" s="93"/>
      <c r="I116" s="102"/>
      <c r="J116" s="95"/>
      <c r="K116" s="95"/>
      <c r="L116" s="95"/>
      <c r="M116" s="95"/>
      <c r="N116" s="94"/>
      <c r="O116" s="251"/>
      <c r="P116" s="95"/>
      <c r="R116" s="95"/>
    </row>
    <row r="117" spans="1:18" ht="13.5" customHeight="1">
      <c r="A117" s="294"/>
      <c r="B117" s="294"/>
      <c r="C117" s="294"/>
      <c r="D117" s="55"/>
      <c r="E117" s="103" t="s">
        <v>251</v>
      </c>
      <c r="F117" s="92">
        <v>105</v>
      </c>
      <c r="G117" s="95"/>
      <c r="H117" s="93"/>
      <c r="I117" s="102"/>
      <c r="J117" s="95"/>
      <c r="K117" s="95"/>
      <c r="L117" s="95"/>
      <c r="M117" s="95"/>
      <c r="N117" s="94"/>
      <c r="O117" s="251"/>
      <c r="P117" s="95"/>
      <c r="R117" s="95"/>
    </row>
    <row r="118" spans="1:18" ht="13.5" customHeight="1">
      <c r="A118" s="294"/>
      <c r="B118" s="294"/>
      <c r="C118" s="294"/>
      <c r="D118" s="55"/>
      <c r="E118" s="103" t="s">
        <v>252</v>
      </c>
      <c r="F118" s="92">
        <v>106</v>
      </c>
      <c r="G118" s="95"/>
      <c r="H118" s="93"/>
      <c r="I118" s="102"/>
      <c r="J118" s="95"/>
      <c r="K118" s="95"/>
      <c r="L118" s="95"/>
      <c r="M118" s="95"/>
      <c r="N118" s="94"/>
      <c r="O118" s="251"/>
      <c r="P118" s="95"/>
      <c r="R118" s="95"/>
    </row>
    <row r="119" spans="1:18" ht="18.75" customHeight="1">
      <c r="A119" s="294"/>
      <c r="B119" s="294"/>
      <c r="C119" s="294"/>
      <c r="D119" s="287" t="s">
        <v>253</v>
      </c>
      <c r="E119" s="287"/>
      <c r="F119" s="92">
        <v>107</v>
      </c>
      <c r="G119" s="95"/>
      <c r="H119" s="93"/>
      <c r="I119" s="102"/>
      <c r="J119" s="95"/>
      <c r="K119" s="95"/>
      <c r="L119" s="95"/>
      <c r="M119" s="95"/>
      <c r="N119" s="94"/>
      <c r="O119" s="251"/>
      <c r="P119" s="95"/>
      <c r="R119" s="95"/>
    </row>
    <row r="120" spans="1:18" ht="14.25" customHeight="1">
      <c r="A120" s="294"/>
      <c r="B120" s="294"/>
      <c r="C120" s="294"/>
      <c r="D120" s="55"/>
      <c r="E120" s="103" t="s">
        <v>251</v>
      </c>
      <c r="F120" s="92">
        <v>108</v>
      </c>
      <c r="G120" s="95"/>
      <c r="H120" s="93"/>
      <c r="I120" s="102"/>
      <c r="J120" s="95"/>
      <c r="K120" s="95"/>
      <c r="L120" s="95"/>
      <c r="M120" s="95"/>
      <c r="N120" s="94"/>
      <c r="O120" s="251"/>
      <c r="P120" s="95"/>
      <c r="R120" s="95"/>
    </row>
    <row r="121" spans="1:18" ht="14.25" customHeight="1">
      <c r="A121" s="294"/>
      <c r="B121" s="294"/>
      <c r="C121" s="294"/>
      <c r="D121" s="55"/>
      <c r="E121" s="103" t="s">
        <v>252</v>
      </c>
      <c r="F121" s="92">
        <v>109</v>
      </c>
      <c r="G121" s="95"/>
      <c r="H121" s="93"/>
      <c r="I121" s="102"/>
      <c r="J121" s="95"/>
      <c r="K121" s="95"/>
      <c r="L121" s="95"/>
      <c r="M121" s="95"/>
      <c r="N121" s="94"/>
      <c r="O121" s="251"/>
      <c r="P121" s="95"/>
      <c r="R121" s="95"/>
    </row>
    <row r="122" spans="1:18" ht="16.5" customHeight="1">
      <c r="A122" s="294"/>
      <c r="B122" s="294"/>
      <c r="C122" s="294"/>
      <c r="D122" s="287" t="s">
        <v>254</v>
      </c>
      <c r="E122" s="287"/>
      <c r="F122" s="92">
        <v>110</v>
      </c>
      <c r="G122" s="95"/>
      <c r="H122" s="93"/>
      <c r="I122" s="102"/>
      <c r="J122" s="95"/>
      <c r="K122" s="95"/>
      <c r="L122" s="95"/>
      <c r="M122" s="95"/>
      <c r="N122" s="94"/>
      <c r="O122" s="251"/>
      <c r="P122" s="95"/>
      <c r="R122" s="95"/>
    </row>
    <row r="123" spans="1:18" ht="18.75" customHeight="1">
      <c r="A123" s="294"/>
      <c r="B123" s="294"/>
      <c r="C123" s="89"/>
      <c r="D123" s="287" t="s">
        <v>255</v>
      </c>
      <c r="E123" s="287"/>
      <c r="F123" s="92">
        <v>111</v>
      </c>
      <c r="G123" s="95"/>
      <c r="H123" s="93"/>
      <c r="I123" s="102"/>
      <c r="J123" s="95"/>
      <c r="K123" s="95"/>
      <c r="L123" s="95"/>
      <c r="M123" s="95"/>
      <c r="N123" s="94"/>
      <c r="O123" s="251"/>
      <c r="P123" s="95"/>
      <c r="R123" s="95"/>
    </row>
    <row r="124" spans="1:18" ht="18.75" customHeight="1">
      <c r="A124" s="294"/>
      <c r="B124" s="294"/>
      <c r="C124" s="89" t="s">
        <v>38</v>
      </c>
      <c r="D124" s="287" t="s">
        <v>39</v>
      </c>
      <c r="E124" s="287"/>
      <c r="F124" s="92">
        <v>112</v>
      </c>
      <c r="G124" s="95">
        <v>306</v>
      </c>
      <c r="H124" s="93"/>
      <c r="I124" s="102">
        <v>324</v>
      </c>
      <c r="J124" s="95">
        <v>297</v>
      </c>
      <c r="K124" s="95">
        <v>82</v>
      </c>
      <c r="L124" s="95">
        <v>82</v>
      </c>
      <c r="M124" s="95">
        <v>82</v>
      </c>
      <c r="N124" s="94">
        <v>326</v>
      </c>
      <c r="O124" s="251">
        <f>N124/J124*100</f>
        <v>109.76430976430977</v>
      </c>
      <c r="P124" s="95">
        <f>J124/G124*100</f>
        <v>97.05882352941177</v>
      </c>
      <c r="R124" s="95"/>
    </row>
    <row r="125" spans="1:18" ht="26.25" customHeight="1">
      <c r="A125" s="294"/>
      <c r="B125" s="294"/>
      <c r="C125" s="297" t="s">
        <v>256</v>
      </c>
      <c r="D125" s="297"/>
      <c r="E125" s="297"/>
      <c r="F125" s="92">
        <v>113</v>
      </c>
      <c r="G125" s="95">
        <v>1</v>
      </c>
      <c r="H125" s="93"/>
      <c r="I125" s="102">
        <v>3</v>
      </c>
      <c r="J125" s="95">
        <v>1</v>
      </c>
      <c r="K125" s="95">
        <v>0</v>
      </c>
      <c r="L125" s="95">
        <v>2</v>
      </c>
      <c r="M125" s="95">
        <v>3</v>
      </c>
      <c r="N125" s="94">
        <v>8</v>
      </c>
      <c r="O125" s="251">
        <f>N125/J125*100</f>
        <v>800</v>
      </c>
      <c r="P125" s="258">
        <f>J125/G125*100</f>
        <v>100</v>
      </c>
      <c r="R125" s="95"/>
    </row>
    <row r="126" spans="1:18" ht="18.75" customHeight="1">
      <c r="A126" s="294"/>
      <c r="B126" s="294"/>
      <c r="C126" s="89" t="s">
        <v>13</v>
      </c>
      <c r="D126" s="287" t="s">
        <v>257</v>
      </c>
      <c r="E126" s="287"/>
      <c r="F126" s="92">
        <v>114</v>
      </c>
      <c r="G126" s="95">
        <v>1</v>
      </c>
      <c r="H126" s="93"/>
      <c r="I126" s="102">
        <v>2</v>
      </c>
      <c r="J126" s="95">
        <v>1</v>
      </c>
      <c r="K126" s="95">
        <v>0</v>
      </c>
      <c r="L126" s="95">
        <v>1</v>
      </c>
      <c r="M126" s="95">
        <v>0</v>
      </c>
      <c r="N126" s="94">
        <v>1</v>
      </c>
      <c r="O126" s="251">
        <f>N126/J126*100</f>
        <v>100</v>
      </c>
      <c r="P126" s="258">
        <f>J126/G126*100</f>
        <v>100</v>
      </c>
      <c r="R126" s="95"/>
    </row>
    <row r="127" spans="1:18" ht="18.75" customHeight="1">
      <c r="A127" s="294"/>
      <c r="B127" s="294"/>
      <c r="C127" s="89"/>
      <c r="D127" s="287" t="s">
        <v>258</v>
      </c>
      <c r="E127" s="287"/>
      <c r="F127" s="92">
        <v>115</v>
      </c>
      <c r="G127" s="95">
        <v>1</v>
      </c>
      <c r="H127" s="93"/>
      <c r="I127" s="102">
        <v>2</v>
      </c>
      <c r="J127" s="95">
        <v>1</v>
      </c>
      <c r="K127" s="95">
        <v>0</v>
      </c>
      <c r="L127" s="95">
        <v>1</v>
      </c>
      <c r="M127" s="95">
        <v>0</v>
      </c>
      <c r="N127" s="94">
        <v>1</v>
      </c>
      <c r="O127" s="251">
        <f>N127/J127*100</f>
        <v>100</v>
      </c>
      <c r="P127" s="258">
        <f>J127/G127*100</f>
        <v>100</v>
      </c>
      <c r="R127" s="95"/>
    </row>
    <row r="128" spans="1:18" ht="18.75" customHeight="1">
      <c r="A128" s="294"/>
      <c r="B128" s="294"/>
      <c r="C128" s="89"/>
      <c r="D128" s="287" t="s">
        <v>259</v>
      </c>
      <c r="E128" s="287"/>
      <c r="F128" s="92">
        <v>116</v>
      </c>
      <c r="G128" s="95"/>
      <c r="H128" s="93"/>
      <c r="I128" s="102"/>
      <c r="J128" s="95"/>
      <c r="K128" s="95"/>
      <c r="L128" s="95"/>
      <c r="M128" s="95"/>
      <c r="N128" s="94"/>
      <c r="O128" s="251"/>
      <c r="P128" s="95"/>
      <c r="R128" s="95"/>
    </row>
    <row r="129" spans="1:18" ht="18.75" customHeight="1">
      <c r="A129" s="294"/>
      <c r="B129" s="294"/>
      <c r="C129" s="89" t="s">
        <v>15</v>
      </c>
      <c r="D129" s="287" t="s">
        <v>260</v>
      </c>
      <c r="E129" s="287"/>
      <c r="F129" s="92">
        <v>117</v>
      </c>
      <c r="G129" s="95"/>
      <c r="H129" s="93"/>
      <c r="I129" s="102"/>
      <c r="J129" s="95"/>
      <c r="K129" s="95"/>
      <c r="L129" s="95"/>
      <c r="M129" s="95"/>
      <c r="N129" s="94"/>
      <c r="O129" s="251"/>
      <c r="P129" s="95"/>
      <c r="R129" s="95"/>
    </row>
    <row r="130" spans="1:18" ht="18.75" customHeight="1">
      <c r="A130" s="294"/>
      <c r="B130" s="294"/>
      <c r="C130" s="89" t="s">
        <v>63</v>
      </c>
      <c r="D130" s="287" t="s">
        <v>261</v>
      </c>
      <c r="E130" s="287"/>
      <c r="F130" s="92">
        <v>118</v>
      </c>
      <c r="G130" s="95"/>
      <c r="H130" s="93"/>
      <c r="I130" s="102"/>
      <c r="J130" s="95"/>
      <c r="K130" s="95"/>
      <c r="L130" s="95"/>
      <c r="M130" s="95"/>
      <c r="N130" s="94"/>
      <c r="O130" s="251"/>
      <c r="P130" s="95"/>
      <c r="R130" s="95"/>
    </row>
    <row r="131" spans="1:18" ht="18.75" customHeight="1">
      <c r="A131" s="294"/>
      <c r="B131" s="294"/>
      <c r="C131" s="89" t="s">
        <v>73</v>
      </c>
      <c r="D131" s="287" t="s">
        <v>76</v>
      </c>
      <c r="E131" s="287"/>
      <c r="F131" s="92">
        <v>119</v>
      </c>
      <c r="G131" s="95"/>
      <c r="H131" s="93"/>
      <c r="I131" s="102"/>
      <c r="J131" s="95"/>
      <c r="K131" s="95"/>
      <c r="L131" s="95"/>
      <c r="M131" s="95"/>
      <c r="N131" s="94"/>
      <c r="O131" s="251"/>
      <c r="P131" s="95"/>
      <c r="R131" s="95"/>
    </row>
    <row r="132" spans="1:18" ht="18.75" customHeight="1">
      <c r="A132" s="294"/>
      <c r="B132" s="294"/>
      <c r="C132" s="89" t="s">
        <v>75</v>
      </c>
      <c r="D132" s="287" t="s">
        <v>262</v>
      </c>
      <c r="E132" s="287"/>
      <c r="F132" s="92">
        <v>120</v>
      </c>
      <c r="G132" s="95">
        <v>0</v>
      </c>
      <c r="H132" s="93"/>
      <c r="I132" s="102">
        <v>1</v>
      </c>
      <c r="J132" s="95">
        <v>0</v>
      </c>
      <c r="K132" s="95">
        <v>0</v>
      </c>
      <c r="L132" s="95">
        <v>1</v>
      </c>
      <c r="M132" s="95">
        <v>3</v>
      </c>
      <c r="N132" s="94">
        <v>7</v>
      </c>
      <c r="O132" s="251"/>
      <c r="P132" s="95" t="e">
        <f>J132/G132*100</f>
        <v>#DIV/0!</v>
      </c>
      <c r="R132" s="95"/>
    </row>
    <row r="133" spans="1:18" ht="26.25" customHeight="1">
      <c r="A133" s="294"/>
      <c r="B133" s="294"/>
      <c r="C133" s="88" t="s">
        <v>263</v>
      </c>
      <c r="D133" s="301" t="s">
        <v>264</v>
      </c>
      <c r="E133" s="301"/>
      <c r="F133" s="92">
        <v>121</v>
      </c>
      <c r="G133" s="95"/>
      <c r="H133" s="93"/>
      <c r="I133" s="102"/>
      <c r="J133" s="95"/>
      <c r="K133" s="95"/>
      <c r="L133" s="95"/>
      <c r="M133" s="95"/>
      <c r="N133" s="94"/>
      <c r="O133" s="251"/>
      <c r="P133" s="95"/>
      <c r="R133" s="95"/>
    </row>
    <row r="134" spans="1:18" ht="18">
      <c r="A134" s="294"/>
      <c r="B134" s="89"/>
      <c r="C134" s="91"/>
      <c r="D134" s="104" t="s">
        <v>136</v>
      </c>
      <c r="E134" s="49" t="s">
        <v>265</v>
      </c>
      <c r="F134" s="92">
        <v>122</v>
      </c>
      <c r="G134" s="95"/>
      <c r="H134" s="93"/>
      <c r="I134" s="102"/>
      <c r="J134" s="95"/>
      <c r="K134" s="95"/>
      <c r="L134" s="95"/>
      <c r="M134" s="95"/>
      <c r="N134" s="94"/>
      <c r="O134" s="251"/>
      <c r="P134" s="95"/>
      <c r="R134" s="95"/>
    </row>
    <row r="135" spans="1:18" ht="18">
      <c r="A135" s="294"/>
      <c r="B135" s="89"/>
      <c r="C135" s="91"/>
      <c r="D135" s="104" t="s">
        <v>266</v>
      </c>
      <c r="E135" s="103" t="s">
        <v>267</v>
      </c>
      <c r="F135" s="92">
        <v>123</v>
      </c>
      <c r="G135" s="95"/>
      <c r="H135" s="93"/>
      <c r="I135" s="102"/>
      <c r="J135" s="95"/>
      <c r="K135" s="95"/>
      <c r="L135" s="95"/>
      <c r="M135" s="95"/>
      <c r="N135" s="94"/>
      <c r="O135" s="251"/>
      <c r="P135" s="95"/>
      <c r="R135" s="95"/>
    </row>
    <row r="136" spans="1:18" ht="18">
      <c r="A136" s="294"/>
      <c r="B136" s="89"/>
      <c r="C136" s="91"/>
      <c r="D136" s="104" t="s">
        <v>268</v>
      </c>
      <c r="E136" s="103" t="s">
        <v>269</v>
      </c>
      <c r="F136" s="92">
        <v>124</v>
      </c>
      <c r="G136" s="95"/>
      <c r="H136" s="93"/>
      <c r="I136" s="102"/>
      <c r="J136" s="95"/>
      <c r="K136" s="95"/>
      <c r="L136" s="95"/>
      <c r="M136" s="95"/>
      <c r="N136" s="94"/>
      <c r="O136" s="251"/>
      <c r="P136" s="95"/>
      <c r="R136" s="95"/>
    </row>
    <row r="137" spans="1:18" ht="25.5">
      <c r="A137" s="294"/>
      <c r="B137" s="89"/>
      <c r="C137" s="91"/>
      <c r="D137" s="104" t="s">
        <v>138</v>
      </c>
      <c r="E137" s="49" t="s">
        <v>270</v>
      </c>
      <c r="F137" s="92">
        <v>125</v>
      </c>
      <c r="G137" s="95"/>
      <c r="H137" s="93"/>
      <c r="I137" s="102"/>
      <c r="J137" s="95"/>
      <c r="K137" s="95"/>
      <c r="L137" s="95"/>
      <c r="M137" s="95"/>
      <c r="N137" s="94"/>
      <c r="O137" s="251"/>
      <c r="P137" s="95"/>
      <c r="R137" s="95"/>
    </row>
    <row r="138" spans="1:18" ht="21.75" customHeight="1">
      <c r="A138" s="294"/>
      <c r="B138" s="89"/>
      <c r="C138" s="89"/>
      <c r="D138" s="55" t="s">
        <v>271</v>
      </c>
      <c r="E138" s="55" t="s">
        <v>272</v>
      </c>
      <c r="F138" s="92">
        <v>126</v>
      </c>
      <c r="G138" s="95"/>
      <c r="H138" s="93"/>
      <c r="I138" s="102"/>
      <c r="J138" s="95"/>
      <c r="K138" s="95"/>
      <c r="L138" s="95"/>
      <c r="M138" s="95"/>
      <c r="N138" s="94"/>
      <c r="O138" s="251"/>
      <c r="P138" s="95"/>
      <c r="R138" s="95"/>
    </row>
    <row r="139" spans="1:18" ht="13.5" customHeight="1">
      <c r="A139" s="294"/>
      <c r="B139" s="89"/>
      <c r="C139" s="89"/>
      <c r="D139" s="55"/>
      <c r="E139" s="55" t="s">
        <v>273</v>
      </c>
      <c r="F139" s="92">
        <v>127</v>
      </c>
      <c r="G139" s="95"/>
      <c r="H139" s="93"/>
      <c r="I139" s="102"/>
      <c r="J139" s="95"/>
      <c r="K139" s="95"/>
      <c r="L139" s="95"/>
      <c r="M139" s="95"/>
      <c r="N139" s="94"/>
      <c r="O139" s="251"/>
      <c r="P139" s="95"/>
      <c r="R139" s="95"/>
    </row>
    <row r="140" spans="1:18" ht="15" customHeight="1">
      <c r="A140" s="294"/>
      <c r="B140" s="89"/>
      <c r="C140" s="89"/>
      <c r="D140" s="55"/>
      <c r="E140" s="55" t="s">
        <v>274</v>
      </c>
      <c r="F140" s="92">
        <v>128</v>
      </c>
      <c r="G140" s="95"/>
      <c r="H140" s="93"/>
      <c r="I140" s="102"/>
      <c r="J140" s="95"/>
      <c r="K140" s="95"/>
      <c r="L140" s="95"/>
      <c r="M140" s="95"/>
      <c r="N140" s="94"/>
      <c r="O140" s="251"/>
      <c r="P140" s="95"/>
      <c r="R140" s="95"/>
    </row>
    <row r="141" spans="1:18" ht="13.5" customHeight="1">
      <c r="A141" s="294"/>
      <c r="B141" s="89"/>
      <c r="C141" s="89"/>
      <c r="D141" s="55"/>
      <c r="E141" s="55" t="s">
        <v>275</v>
      </c>
      <c r="F141" s="92">
        <v>129</v>
      </c>
      <c r="G141" s="95"/>
      <c r="H141" s="93"/>
      <c r="I141" s="102"/>
      <c r="J141" s="95"/>
      <c r="K141" s="95"/>
      <c r="L141" s="95"/>
      <c r="M141" s="95"/>
      <c r="N141" s="94"/>
      <c r="O141" s="251"/>
      <c r="P141" s="95"/>
      <c r="R141" s="95"/>
    </row>
    <row r="142" spans="1:18" ht="18.75" customHeight="1">
      <c r="A142" s="294"/>
      <c r="B142" s="89">
        <v>2</v>
      </c>
      <c r="C142" s="89"/>
      <c r="D142" s="287" t="s">
        <v>276</v>
      </c>
      <c r="E142" s="287"/>
      <c r="F142" s="92">
        <v>130</v>
      </c>
      <c r="G142" s="95"/>
      <c r="H142" s="93"/>
      <c r="I142" s="102"/>
      <c r="J142" s="95"/>
      <c r="K142" s="95"/>
      <c r="L142" s="95"/>
      <c r="M142" s="95"/>
      <c r="N142" s="94"/>
      <c r="O142" s="251"/>
      <c r="P142" s="95"/>
      <c r="R142" s="95"/>
    </row>
    <row r="143" spans="1:18" ht="18.75" customHeight="1">
      <c r="A143" s="294"/>
      <c r="B143" s="294"/>
      <c r="C143" s="89" t="s">
        <v>13</v>
      </c>
      <c r="D143" s="287" t="s">
        <v>277</v>
      </c>
      <c r="E143" s="287"/>
      <c r="F143" s="92">
        <v>131</v>
      </c>
      <c r="G143" s="95"/>
      <c r="H143" s="93"/>
      <c r="I143" s="102"/>
      <c r="J143" s="95"/>
      <c r="K143" s="95"/>
      <c r="L143" s="95"/>
      <c r="M143" s="95"/>
      <c r="N143" s="94"/>
      <c r="O143" s="251"/>
      <c r="P143" s="95"/>
      <c r="R143" s="95"/>
    </row>
    <row r="144" spans="1:18" ht="15.75" customHeight="1">
      <c r="A144" s="294"/>
      <c r="B144" s="294"/>
      <c r="C144" s="89"/>
      <c r="D144" s="55" t="s">
        <v>120</v>
      </c>
      <c r="E144" s="55" t="s">
        <v>278</v>
      </c>
      <c r="F144" s="92">
        <v>132</v>
      </c>
      <c r="G144" s="95"/>
      <c r="H144" s="93"/>
      <c r="I144" s="102"/>
      <c r="J144" s="95"/>
      <c r="K144" s="95"/>
      <c r="L144" s="95"/>
      <c r="M144" s="95"/>
      <c r="N144" s="94"/>
      <c r="O144" s="251"/>
      <c r="P144" s="95"/>
      <c r="R144" s="95"/>
    </row>
    <row r="145" spans="1:18" ht="16.5" customHeight="1">
      <c r="A145" s="294"/>
      <c r="B145" s="294"/>
      <c r="C145" s="89"/>
      <c r="D145" s="55" t="s">
        <v>122</v>
      </c>
      <c r="E145" s="55" t="s">
        <v>279</v>
      </c>
      <c r="F145" s="92">
        <v>133</v>
      </c>
      <c r="G145" s="95"/>
      <c r="H145" s="93"/>
      <c r="I145" s="102"/>
      <c r="J145" s="95"/>
      <c r="K145" s="95"/>
      <c r="L145" s="95"/>
      <c r="M145" s="95"/>
      <c r="N145" s="94"/>
      <c r="O145" s="251"/>
      <c r="P145" s="95"/>
      <c r="R145" s="95"/>
    </row>
    <row r="146" spans="1:18" ht="18.75" customHeight="1">
      <c r="A146" s="294"/>
      <c r="B146" s="294"/>
      <c r="C146" s="89" t="s">
        <v>15</v>
      </c>
      <c r="D146" s="287" t="s">
        <v>280</v>
      </c>
      <c r="E146" s="287"/>
      <c r="F146" s="92">
        <v>134</v>
      </c>
      <c r="G146" s="95"/>
      <c r="H146" s="93"/>
      <c r="I146" s="102"/>
      <c r="J146" s="95"/>
      <c r="K146" s="95"/>
      <c r="L146" s="95"/>
      <c r="M146" s="95"/>
      <c r="N146" s="94"/>
      <c r="O146" s="251"/>
      <c r="P146" s="95"/>
      <c r="R146" s="95"/>
    </row>
    <row r="147" spans="1:18" ht="15.75" customHeight="1">
      <c r="A147" s="294"/>
      <c r="B147" s="294"/>
      <c r="C147" s="89"/>
      <c r="D147" s="55" t="s">
        <v>160</v>
      </c>
      <c r="E147" s="55" t="s">
        <v>278</v>
      </c>
      <c r="F147" s="92">
        <v>135</v>
      </c>
      <c r="G147" s="95"/>
      <c r="H147" s="93"/>
      <c r="I147" s="102"/>
      <c r="J147" s="95"/>
      <c r="K147" s="95"/>
      <c r="L147" s="95"/>
      <c r="M147" s="95"/>
      <c r="N147" s="94"/>
      <c r="O147" s="251"/>
      <c r="P147" s="95"/>
      <c r="R147" s="95"/>
    </row>
    <row r="148" spans="1:18" ht="15.75" customHeight="1">
      <c r="A148" s="294"/>
      <c r="B148" s="294"/>
      <c r="C148" s="89"/>
      <c r="D148" s="55" t="s">
        <v>162</v>
      </c>
      <c r="E148" s="55" t="s">
        <v>279</v>
      </c>
      <c r="F148" s="92">
        <v>136</v>
      </c>
      <c r="G148" s="95"/>
      <c r="H148" s="93"/>
      <c r="I148" s="102"/>
      <c r="J148" s="95"/>
      <c r="K148" s="95"/>
      <c r="L148" s="95"/>
      <c r="M148" s="95"/>
      <c r="N148" s="94"/>
      <c r="O148" s="251"/>
      <c r="P148" s="95"/>
      <c r="R148" s="95"/>
    </row>
    <row r="149" spans="1:18" ht="13.5" customHeight="1">
      <c r="A149" s="294"/>
      <c r="B149" s="294"/>
      <c r="C149" s="89" t="s">
        <v>63</v>
      </c>
      <c r="D149" s="287" t="s">
        <v>281</v>
      </c>
      <c r="E149" s="287"/>
      <c r="F149" s="92">
        <v>137</v>
      </c>
      <c r="G149" s="95"/>
      <c r="H149" s="93"/>
      <c r="I149" s="102"/>
      <c r="J149" s="95"/>
      <c r="K149" s="95"/>
      <c r="L149" s="95"/>
      <c r="M149" s="95"/>
      <c r="N149" s="94"/>
      <c r="O149" s="251"/>
      <c r="P149" s="95"/>
      <c r="R149" s="95"/>
    </row>
    <row r="150" spans="1:18" ht="18.75" customHeight="1">
      <c r="A150" s="89" t="s">
        <v>43</v>
      </c>
      <c r="B150" s="89"/>
      <c r="C150" s="89"/>
      <c r="D150" s="287" t="s">
        <v>282</v>
      </c>
      <c r="E150" s="287"/>
      <c r="F150" s="92">
        <v>138</v>
      </c>
      <c r="G150" s="95">
        <v>259</v>
      </c>
      <c r="H150" s="93"/>
      <c r="I150" s="102">
        <f aca="true" t="shared" si="3" ref="I150:N150">I13-I40</f>
        <v>260</v>
      </c>
      <c r="J150" s="95">
        <f t="shared" si="3"/>
        <v>300</v>
      </c>
      <c r="K150" s="95">
        <f t="shared" si="3"/>
        <v>-24</v>
      </c>
      <c r="L150" s="95">
        <f t="shared" si="3"/>
        <v>-57</v>
      </c>
      <c r="M150" s="95">
        <f t="shared" si="3"/>
        <v>-20</v>
      </c>
      <c r="N150" s="94">
        <f t="shared" si="3"/>
        <v>142</v>
      </c>
      <c r="O150" s="251">
        <f aca="true" t="shared" si="4" ref="O150:O170">N150/J150*100</f>
        <v>47.333333333333336</v>
      </c>
      <c r="P150" s="258">
        <f aca="true" t="shared" si="5" ref="P150:P170">J150/G150*100</f>
        <v>115.83011583011582</v>
      </c>
      <c r="R150" s="95"/>
    </row>
    <row r="151" spans="1:18" ht="18">
      <c r="A151" s="89"/>
      <c r="B151" s="89"/>
      <c r="C151" s="89"/>
      <c r="D151" s="55"/>
      <c r="E151" s="55" t="s">
        <v>283</v>
      </c>
      <c r="F151" s="92">
        <v>139</v>
      </c>
      <c r="G151" s="95"/>
      <c r="H151" s="93"/>
      <c r="I151" s="102"/>
      <c r="J151" s="95"/>
      <c r="K151" s="95"/>
      <c r="L151" s="95"/>
      <c r="M151" s="95"/>
      <c r="N151" s="94"/>
      <c r="O151" s="251"/>
      <c r="P151" s="95"/>
      <c r="R151" s="95"/>
    </row>
    <row r="152" spans="1:18" ht="15.75" customHeight="1">
      <c r="A152" s="89"/>
      <c r="B152" s="89"/>
      <c r="C152" s="89"/>
      <c r="D152" s="55"/>
      <c r="E152" s="55" t="s">
        <v>284</v>
      </c>
      <c r="F152" s="92">
        <v>140</v>
      </c>
      <c r="G152" s="95">
        <v>1</v>
      </c>
      <c r="H152" s="93"/>
      <c r="I152" s="102">
        <v>2</v>
      </c>
      <c r="J152" s="95">
        <v>1</v>
      </c>
      <c r="K152" s="95">
        <v>0</v>
      </c>
      <c r="L152" s="95">
        <v>1</v>
      </c>
      <c r="M152" s="95">
        <v>0</v>
      </c>
      <c r="N152" s="94">
        <v>1</v>
      </c>
      <c r="O152" s="251">
        <f t="shared" si="4"/>
        <v>100</v>
      </c>
      <c r="P152" s="258">
        <f t="shared" si="5"/>
        <v>100</v>
      </c>
      <c r="R152" s="95"/>
    </row>
    <row r="153" spans="1:101" s="72" customFormat="1" ht="13.5" customHeight="1">
      <c r="A153" s="105" t="s">
        <v>45</v>
      </c>
      <c r="B153" s="105"/>
      <c r="C153" s="105"/>
      <c r="D153" s="302" t="s">
        <v>46</v>
      </c>
      <c r="E153" s="302"/>
      <c r="F153" s="92">
        <v>141</v>
      </c>
      <c r="G153" s="95">
        <v>42</v>
      </c>
      <c r="H153" s="106"/>
      <c r="I153" s="240">
        <v>42</v>
      </c>
      <c r="J153" s="95">
        <v>48</v>
      </c>
      <c r="K153" s="240">
        <v>0</v>
      </c>
      <c r="L153" s="240">
        <v>0</v>
      </c>
      <c r="M153" s="240">
        <v>0</v>
      </c>
      <c r="N153" s="273">
        <v>23</v>
      </c>
      <c r="O153" s="251">
        <f t="shared" si="4"/>
        <v>47.91666666666667</v>
      </c>
      <c r="P153" s="258">
        <f t="shared" si="5"/>
        <v>114.28571428571428</v>
      </c>
      <c r="Q153" s="73"/>
      <c r="R153" s="95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</row>
    <row r="154" spans="1:18" ht="13.5" customHeight="1">
      <c r="A154" s="88" t="s">
        <v>51</v>
      </c>
      <c r="B154" s="107"/>
      <c r="C154" s="89"/>
      <c r="D154" s="287" t="s">
        <v>85</v>
      </c>
      <c r="E154" s="287"/>
      <c r="F154" s="92"/>
      <c r="G154" s="95"/>
      <c r="H154" s="93"/>
      <c r="I154" s="102"/>
      <c r="J154" s="95"/>
      <c r="K154" s="95"/>
      <c r="L154" s="95"/>
      <c r="M154" s="95"/>
      <c r="N154" s="94"/>
      <c r="O154" s="251"/>
      <c r="P154" s="95"/>
      <c r="R154" s="95"/>
    </row>
    <row r="155" spans="1:18" ht="13.5" customHeight="1">
      <c r="A155" s="88"/>
      <c r="B155" s="88">
        <v>1</v>
      </c>
      <c r="C155" s="89"/>
      <c r="D155" s="287" t="s">
        <v>285</v>
      </c>
      <c r="E155" s="287"/>
      <c r="F155" s="92">
        <v>142</v>
      </c>
      <c r="G155" s="95">
        <v>7798</v>
      </c>
      <c r="H155" s="93"/>
      <c r="I155" s="102">
        <v>8446</v>
      </c>
      <c r="J155" s="95">
        <f>J14</f>
        <v>8281</v>
      </c>
      <c r="K155" s="95">
        <v>2142</v>
      </c>
      <c r="L155" s="95">
        <v>2180</v>
      </c>
      <c r="M155" s="95">
        <v>2180</v>
      </c>
      <c r="N155" s="94">
        <f>N14</f>
        <v>8760</v>
      </c>
      <c r="O155" s="251">
        <f t="shared" si="4"/>
        <v>105.78432556454533</v>
      </c>
      <c r="P155" s="258">
        <f t="shared" si="5"/>
        <v>106.19389587073609</v>
      </c>
      <c r="R155" s="95"/>
    </row>
    <row r="156" spans="1:18" ht="13.5" customHeight="1">
      <c r="A156" s="88"/>
      <c r="B156" s="107"/>
      <c r="C156" s="89" t="s">
        <v>13</v>
      </c>
      <c r="D156" s="287" t="s">
        <v>286</v>
      </c>
      <c r="E156" s="287"/>
      <c r="F156" s="92">
        <v>143</v>
      </c>
      <c r="G156" s="95"/>
      <c r="H156" s="93"/>
      <c r="I156" s="102"/>
      <c r="J156" s="95"/>
      <c r="K156" s="95"/>
      <c r="L156" s="95"/>
      <c r="M156" s="95"/>
      <c r="N156" s="94"/>
      <c r="O156" s="251"/>
      <c r="P156" s="95"/>
      <c r="R156" s="95"/>
    </row>
    <row r="157" spans="1:18" ht="27" customHeight="1">
      <c r="A157" s="88"/>
      <c r="B157" s="107"/>
      <c r="C157" s="89" t="s">
        <v>15</v>
      </c>
      <c r="D157" s="287" t="s">
        <v>287</v>
      </c>
      <c r="E157" s="287"/>
      <c r="F157" s="92">
        <v>144</v>
      </c>
      <c r="G157" s="95"/>
      <c r="H157" s="93"/>
      <c r="I157" s="102"/>
      <c r="J157" s="95"/>
      <c r="K157" s="95"/>
      <c r="L157" s="95"/>
      <c r="M157" s="95"/>
      <c r="N157" s="94"/>
      <c r="O157" s="251"/>
      <c r="P157" s="95"/>
      <c r="R157" s="95"/>
    </row>
    <row r="158" spans="1:18" ht="20.25" customHeight="1">
      <c r="A158" s="88"/>
      <c r="B158" s="108">
        <v>2</v>
      </c>
      <c r="C158" s="89"/>
      <c r="D158" s="287" t="s">
        <v>288</v>
      </c>
      <c r="E158" s="287"/>
      <c r="F158" s="92">
        <v>145</v>
      </c>
      <c r="G158" s="95"/>
      <c r="H158" s="93"/>
      <c r="I158" s="102"/>
      <c r="J158" s="95"/>
      <c r="K158" s="95"/>
      <c r="L158" s="95"/>
      <c r="M158" s="95"/>
      <c r="N158" s="94"/>
      <c r="O158" s="251"/>
      <c r="P158" s="95"/>
      <c r="R158" s="95"/>
    </row>
    <row r="159" spans="1:18" ht="39.75" customHeight="1">
      <c r="A159" s="88"/>
      <c r="B159" s="107"/>
      <c r="C159" s="89" t="s">
        <v>13</v>
      </c>
      <c r="D159" s="287" t="s">
        <v>454</v>
      </c>
      <c r="E159" s="287"/>
      <c r="F159" s="92">
        <v>146</v>
      </c>
      <c r="G159" s="95"/>
      <c r="H159" s="93"/>
      <c r="I159" s="102"/>
      <c r="J159" s="95"/>
      <c r="K159" s="95"/>
      <c r="L159" s="95"/>
      <c r="M159" s="95"/>
      <c r="N159" s="94"/>
      <c r="O159" s="251"/>
      <c r="P159" s="95"/>
      <c r="R159" s="95"/>
    </row>
    <row r="160" spans="1:18" ht="13.5" customHeight="1">
      <c r="A160" s="88"/>
      <c r="B160" s="88">
        <v>3</v>
      </c>
      <c r="C160" s="89"/>
      <c r="D160" s="297" t="s">
        <v>289</v>
      </c>
      <c r="E160" s="297"/>
      <c r="F160" s="92">
        <v>147</v>
      </c>
      <c r="G160" s="95">
        <v>7002</v>
      </c>
      <c r="H160" s="93"/>
      <c r="I160" s="102">
        <f aca="true" t="shared" si="6" ref="I160:N160">I98</f>
        <v>7676</v>
      </c>
      <c r="J160" s="95">
        <f t="shared" si="6"/>
        <v>7534</v>
      </c>
      <c r="K160" s="95">
        <f t="shared" si="6"/>
        <v>2031</v>
      </c>
      <c r="L160" s="95">
        <f t="shared" si="6"/>
        <v>2051</v>
      </c>
      <c r="M160" s="95">
        <f t="shared" si="6"/>
        <v>2021</v>
      </c>
      <c r="N160" s="94">
        <f t="shared" si="6"/>
        <v>7912</v>
      </c>
      <c r="O160" s="251">
        <f t="shared" si="4"/>
        <v>105.01725511016724</v>
      </c>
      <c r="P160" s="95">
        <f t="shared" si="5"/>
        <v>107.59782919165953</v>
      </c>
      <c r="R160" s="95"/>
    </row>
    <row r="161" spans="1:18" ht="13.5" customHeight="1">
      <c r="A161" s="88"/>
      <c r="B161" s="88"/>
      <c r="C161" s="89" t="s">
        <v>13</v>
      </c>
      <c r="D161" s="297" t="s">
        <v>447</v>
      </c>
      <c r="E161" s="297"/>
      <c r="F161" s="92" t="s">
        <v>291</v>
      </c>
      <c r="G161" s="95">
        <v>508</v>
      </c>
      <c r="H161" s="93"/>
      <c r="I161" s="102">
        <v>411</v>
      </c>
      <c r="J161" s="95"/>
      <c r="K161" s="95">
        <v>45</v>
      </c>
      <c r="L161" s="95">
        <v>45</v>
      </c>
      <c r="M161" s="95">
        <v>45</v>
      </c>
      <c r="N161" s="94">
        <v>178</v>
      </c>
      <c r="O161" s="251" t="e">
        <f t="shared" si="4"/>
        <v>#DIV/0!</v>
      </c>
      <c r="P161" s="258">
        <f t="shared" si="5"/>
        <v>0</v>
      </c>
      <c r="R161" s="95"/>
    </row>
    <row r="162" spans="1:18" ht="13.5" customHeight="1">
      <c r="A162" s="88"/>
      <c r="B162" s="88"/>
      <c r="C162" s="89" t="s">
        <v>15</v>
      </c>
      <c r="D162" s="297" t="s">
        <v>472</v>
      </c>
      <c r="E162" s="297"/>
      <c r="F162" s="92" t="s">
        <v>292</v>
      </c>
      <c r="G162" s="95"/>
      <c r="H162" s="93"/>
      <c r="I162" s="102"/>
      <c r="J162" s="95"/>
      <c r="K162" s="95">
        <v>15</v>
      </c>
      <c r="L162" s="95">
        <v>15</v>
      </c>
      <c r="M162" s="95">
        <v>15</v>
      </c>
      <c r="N162" s="94">
        <v>58</v>
      </c>
      <c r="O162" s="251"/>
      <c r="P162" s="95"/>
      <c r="R162" s="95"/>
    </row>
    <row r="163" spans="1:18" ht="13.5" customHeight="1">
      <c r="A163" s="88"/>
      <c r="B163" s="88"/>
      <c r="C163" s="89" t="s">
        <v>63</v>
      </c>
      <c r="D163" s="297" t="s">
        <v>290</v>
      </c>
      <c r="E163" s="297"/>
      <c r="F163" s="92" t="s">
        <v>293</v>
      </c>
      <c r="G163" s="95"/>
      <c r="H163" s="93"/>
      <c r="I163" s="102"/>
      <c r="J163" s="95"/>
      <c r="K163" s="95"/>
      <c r="L163" s="95"/>
      <c r="M163" s="95"/>
      <c r="N163" s="94"/>
      <c r="O163" s="251"/>
      <c r="P163" s="95"/>
      <c r="R163" s="95"/>
    </row>
    <row r="164" spans="1:18" ht="18.75" customHeight="1">
      <c r="A164" s="294"/>
      <c r="B164" s="89">
        <v>4</v>
      </c>
      <c r="C164" s="89"/>
      <c r="D164" s="287" t="s">
        <v>86</v>
      </c>
      <c r="E164" s="287"/>
      <c r="F164" s="92">
        <v>148</v>
      </c>
      <c r="G164" s="95">
        <v>226</v>
      </c>
      <c r="H164" s="93"/>
      <c r="I164" s="102">
        <v>224</v>
      </c>
      <c r="J164" s="95">
        <v>219</v>
      </c>
      <c r="K164" s="95">
        <v>213</v>
      </c>
      <c r="L164" s="95">
        <v>215</v>
      </c>
      <c r="M164" s="95">
        <v>218</v>
      </c>
      <c r="N164" s="94">
        <v>220</v>
      </c>
      <c r="O164" s="251">
        <f t="shared" si="4"/>
        <v>100.4566210045662</v>
      </c>
      <c r="P164" s="258">
        <f t="shared" si="5"/>
        <v>96.90265486725663</v>
      </c>
      <c r="R164" s="95"/>
    </row>
    <row r="165" spans="1:18" ht="18.75" customHeight="1">
      <c r="A165" s="294"/>
      <c r="B165" s="89">
        <v>5</v>
      </c>
      <c r="C165" s="89"/>
      <c r="D165" s="287" t="s">
        <v>294</v>
      </c>
      <c r="E165" s="287"/>
      <c r="F165" s="92">
        <v>149</v>
      </c>
      <c r="G165" s="95">
        <v>209</v>
      </c>
      <c r="H165" s="93"/>
      <c r="I165" s="102">
        <v>212</v>
      </c>
      <c r="J165" s="95">
        <v>212</v>
      </c>
      <c r="K165" s="95">
        <v>210</v>
      </c>
      <c r="L165" s="95">
        <v>210</v>
      </c>
      <c r="M165" s="95">
        <v>210</v>
      </c>
      <c r="N165" s="94">
        <v>210</v>
      </c>
      <c r="O165" s="251">
        <f t="shared" si="4"/>
        <v>99.05660377358491</v>
      </c>
      <c r="P165" s="258">
        <f t="shared" si="5"/>
        <v>101.43540669856459</v>
      </c>
      <c r="R165" s="95"/>
    </row>
    <row r="166" spans="1:18" ht="26.25" customHeight="1">
      <c r="A166" s="294"/>
      <c r="B166" s="89">
        <v>6</v>
      </c>
      <c r="C166" s="89" t="s">
        <v>13</v>
      </c>
      <c r="D166" s="287" t="s">
        <v>295</v>
      </c>
      <c r="E166" s="287"/>
      <c r="F166" s="92">
        <v>150</v>
      </c>
      <c r="G166" s="95">
        <v>2792</v>
      </c>
      <c r="H166" s="93"/>
      <c r="I166" s="261">
        <f>(I160/I165)/12*1000</f>
        <v>3017.2955974842766</v>
      </c>
      <c r="J166" s="260">
        <f>(J160/J165)/12*1000</f>
        <v>2961.4779874213837</v>
      </c>
      <c r="K166" s="92" t="s">
        <v>296</v>
      </c>
      <c r="L166" s="92" t="s">
        <v>296</v>
      </c>
      <c r="M166" s="92" t="s">
        <v>296</v>
      </c>
      <c r="N166" s="94">
        <f>(N160/N165)/12*1000</f>
        <v>3139.6825396825398</v>
      </c>
      <c r="O166" s="251">
        <f t="shared" si="4"/>
        <v>106.01741944454979</v>
      </c>
      <c r="P166" s="258">
        <f t="shared" si="5"/>
        <v>106.07012848930457</v>
      </c>
      <c r="R166" s="95"/>
    </row>
    <row r="167" spans="1:18" ht="42.75" customHeight="1">
      <c r="A167" s="294"/>
      <c r="B167" s="65"/>
      <c r="C167" s="89" t="s">
        <v>15</v>
      </c>
      <c r="D167" s="287" t="s">
        <v>297</v>
      </c>
      <c r="E167" s="287"/>
      <c r="F167" s="92">
        <v>151</v>
      </c>
      <c r="G167" s="95">
        <v>2792</v>
      </c>
      <c r="H167" s="93"/>
      <c r="I167" s="250">
        <v>3017</v>
      </c>
      <c r="J167" s="260">
        <f>J166</f>
        <v>2961.4779874213837</v>
      </c>
      <c r="K167" s="92" t="s">
        <v>296</v>
      </c>
      <c r="L167" s="92" t="s">
        <v>296</v>
      </c>
      <c r="M167" s="92" t="s">
        <v>296</v>
      </c>
      <c r="N167" s="274">
        <v>3140</v>
      </c>
      <c r="O167" s="251">
        <f t="shared" si="4"/>
        <v>106.02813910273427</v>
      </c>
      <c r="P167" s="258">
        <f t="shared" si="5"/>
        <v>106.07012848930457</v>
      </c>
      <c r="R167" s="95"/>
    </row>
    <row r="168" spans="1:18" ht="40.5" customHeight="1">
      <c r="A168" s="294"/>
      <c r="B168" s="89"/>
      <c r="C168" s="89" t="s">
        <v>298</v>
      </c>
      <c r="D168" s="287" t="s">
        <v>299</v>
      </c>
      <c r="E168" s="287"/>
      <c r="F168" s="92">
        <v>152</v>
      </c>
      <c r="G168" s="95">
        <v>2792</v>
      </c>
      <c r="H168" s="93"/>
      <c r="I168" s="262">
        <f>(7265/I165)/12*1000</f>
        <v>2855.738993710692</v>
      </c>
      <c r="J168" s="95">
        <v>2961</v>
      </c>
      <c r="K168" s="92" t="s">
        <v>296</v>
      </c>
      <c r="L168" s="92" t="s">
        <v>296</v>
      </c>
      <c r="M168" s="92" t="s">
        <v>296</v>
      </c>
      <c r="N168" s="274">
        <f>(7676/N165)/12*1000</f>
        <v>3046.031746031746</v>
      </c>
      <c r="O168" s="251">
        <f t="shared" si="4"/>
        <v>102.87172394568545</v>
      </c>
      <c r="P168" s="258">
        <f t="shared" si="5"/>
        <v>106.05300859598854</v>
      </c>
      <c r="R168" s="95"/>
    </row>
    <row r="169" spans="1:18" ht="29.25" customHeight="1">
      <c r="A169" s="294"/>
      <c r="B169" s="89">
        <v>7</v>
      </c>
      <c r="C169" s="89" t="s">
        <v>13</v>
      </c>
      <c r="D169" s="287" t="s">
        <v>300</v>
      </c>
      <c r="E169" s="287"/>
      <c r="F169" s="92">
        <v>153</v>
      </c>
      <c r="G169" s="95">
        <v>37.31</v>
      </c>
      <c r="H169" s="93"/>
      <c r="I169" s="263">
        <f>I14/I165</f>
        <v>39.839622641509436</v>
      </c>
      <c r="J169" s="258">
        <f>J14/J165</f>
        <v>39.06132075471698</v>
      </c>
      <c r="K169" s="92" t="s">
        <v>296</v>
      </c>
      <c r="L169" s="92" t="s">
        <v>296</v>
      </c>
      <c r="M169" s="92" t="s">
        <v>296</v>
      </c>
      <c r="N169" s="274">
        <f>N14/N165</f>
        <v>41.714285714285715</v>
      </c>
      <c r="O169" s="251">
        <f t="shared" si="4"/>
        <v>106.79179533182672</v>
      </c>
      <c r="P169" s="95">
        <f t="shared" si="5"/>
        <v>104.69397146801656</v>
      </c>
      <c r="R169" s="95"/>
    </row>
    <row r="170" spans="1:18" ht="29.25" customHeight="1">
      <c r="A170" s="294"/>
      <c r="B170" s="89"/>
      <c r="C170" s="89" t="s">
        <v>15</v>
      </c>
      <c r="D170" s="287" t="s">
        <v>91</v>
      </c>
      <c r="E170" s="287"/>
      <c r="F170" s="92">
        <v>154</v>
      </c>
      <c r="G170" s="95">
        <v>37.31</v>
      </c>
      <c r="H170" s="93"/>
      <c r="I170" s="250">
        <v>39.84</v>
      </c>
      <c r="J170" s="258">
        <f>J169</f>
        <v>39.06132075471698</v>
      </c>
      <c r="K170" s="92" t="s">
        <v>296</v>
      </c>
      <c r="L170" s="92" t="s">
        <v>296</v>
      </c>
      <c r="M170" s="92" t="s">
        <v>296</v>
      </c>
      <c r="N170" s="274">
        <f>N169</f>
        <v>41.714285714285715</v>
      </c>
      <c r="O170" s="251">
        <f t="shared" si="4"/>
        <v>106.79179533182672</v>
      </c>
      <c r="P170" s="95">
        <f t="shared" si="5"/>
        <v>104.69397146801656</v>
      </c>
      <c r="R170" s="95"/>
    </row>
    <row r="171" spans="1:18" ht="26.25" customHeight="1">
      <c r="A171" s="294"/>
      <c r="B171" s="89"/>
      <c r="C171" s="89" t="s">
        <v>63</v>
      </c>
      <c r="D171" s="287" t="s">
        <v>301</v>
      </c>
      <c r="E171" s="287"/>
      <c r="F171" s="92">
        <v>155</v>
      </c>
      <c r="G171" s="95"/>
      <c r="H171" s="93"/>
      <c r="I171" s="113"/>
      <c r="J171" s="95"/>
      <c r="K171" s="92" t="s">
        <v>296</v>
      </c>
      <c r="L171" s="92" t="s">
        <v>296</v>
      </c>
      <c r="M171" s="92" t="s">
        <v>296</v>
      </c>
      <c r="N171" s="109"/>
      <c r="O171" s="251"/>
      <c r="P171" s="95"/>
      <c r="R171" s="95"/>
    </row>
    <row r="172" spans="1:18" ht="18.75" customHeight="1">
      <c r="A172" s="294"/>
      <c r="B172" s="89"/>
      <c r="C172" s="89" t="s">
        <v>181</v>
      </c>
      <c r="D172" s="287" t="s">
        <v>302</v>
      </c>
      <c r="E172" s="287"/>
      <c r="F172" s="92">
        <v>156</v>
      </c>
      <c r="G172" s="95"/>
      <c r="H172" s="110"/>
      <c r="I172" s="113"/>
      <c r="J172" s="95"/>
      <c r="K172" s="92" t="s">
        <v>296</v>
      </c>
      <c r="L172" s="92" t="s">
        <v>296</v>
      </c>
      <c r="M172" s="92" t="s">
        <v>296</v>
      </c>
      <c r="N172" s="109"/>
      <c r="O172" s="251"/>
      <c r="P172" s="95"/>
      <c r="R172" s="95"/>
    </row>
    <row r="173" spans="1:18" ht="15" customHeight="1">
      <c r="A173" s="294"/>
      <c r="B173" s="89"/>
      <c r="C173" s="89"/>
      <c r="D173" s="55"/>
      <c r="E173" s="55" t="s">
        <v>303</v>
      </c>
      <c r="F173" s="92">
        <v>157</v>
      </c>
      <c r="G173" s="95"/>
      <c r="H173" s="110"/>
      <c r="I173" s="113"/>
      <c r="J173" s="95"/>
      <c r="K173" s="92" t="s">
        <v>296</v>
      </c>
      <c r="L173" s="92" t="s">
        <v>296</v>
      </c>
      <c r="M173" s="92" t="s">
        <v>296</v>
      </c>
      <c r="N173" s="109"/>
      <c r="O173" s="251"/>
      <c r="P173" s="95"/>
      <c r="R173" s="95"/>
    </row>
    <row r="174" spans="1:18" ht="15" customHeight="1">
      <c r="A174" s="294"/>
      <c r="B174" s="89"/>
      <c r="C174" s="89"/>
      <c r="D174" s="55"/>
      <c r="E174" s="55" t="s">
        <v>304</v>
      </c>
      <c r="F174" s="92">
        <v>158</v>
      </c>
      <c r="G174" s="95"/>
      <c r="H174" s="110"/>
      <c r="I174" s="113"/>
      <c r="J174" s="95"/>
      <c r="K174" s="92" t="s">
        <v>296</v>
      </c>
      <c r="L174" s="92" t="s">
        <v>296</v>
      </c>
      <c r="M174" s="92" t="s">
        <v>296</v>
      </c>
      <c r="N174" s="109"/>
      <c r="O174" s="251"/>
      <c r="P174" s="95"/>
      <c r="R174" s="95"/>
    </row>
    <row r="175" spans="1:18" ht="15" customHeight="1">
      <c r="A175" s="294"/>
      <c r="B175" s="89"/>
      <c r="C175" s="89"/>
      <c r="D175" s="55"/>
      <c r="E175" s="55" t="s">
        <v>305</v>
      </c>
      <c r="F175" s="92">
        <v>159</v>
      </c>
      <c r="G175" s="95"/>
      <c r="H175" s="110"/>
      <c r="I175" s="113"/>
      <c r="J175" s="95"/>
      <c r="K175" s="92" t="s">
        <v>296</v>
      </c>
      <c r="L175" s="92" t="s">
        <v>296</v>
      </c>
      <c r="M175" s="92" t="s">
        <v>296</v>
      </c>
      <c r="N175" s="109"/>
      <c r="O175" s="251"/>
      <c r="P175" s="95"/>
      <c r="R175" s="95"/>
    </row>
    <row r="176" spans="1:18" ht="15">
      <c r="A176" s="294"/>
      <c r="B176" s="89"/>
      <c r="C176" s="89"/>
      <c r="D176" s="55"/>
      <c r="E176" s="55" t="s">
        <v>306</v>
      </c>
      <c r="F176" s="92">
        <v>160</v>
      </c>
      <c r="G176" s="95"/>
      <c r="H176" s="110"/>
      <c r="I176" s="113"/>
      <c r="J176" s="95"/>
      <c r="K176" s="92" t="s">
        <v>296</v>
      </c>
      <c r="L176" s="92" t="s">
        <v>296</v>
      </c>
      <c r="M176" s="92" t="s">
        <v>296</v>
      </c>
      <c r="N176" s="109"/>
      <c r="O176" s="251"/>
      <c r="P176" s="95"/>
      <c r="R176" s="95"/>
    </row>
    <row r="177" spans="1:18" ht="15.75" customHeight="1">
      <c r="A177" s="111"/>
      <c r="B177" s="89">
        <v>8</v>
      </c>
      <c r="C177" s="111"/>
      <c r="D177" s="303" t="s">
        <v>94</v>
      </c>
      <c r="E177" s="303"/>
      <c r="F177" s="92">
        <v>161</v>
      </c>
      <c r="G177" s="95">
        <v>0</v>
      </c>
      <c r="H177" s="113"/>
      <c r="I177" s="102">
        <v>0</v>
      </c>
      <c r="J177" s="95">
        <v>0</v>
      </c>
      <c r="K177" s="95">
        <v>0</v>
      </c>
      <c r="L177" s="95">
        <v>0</v>
      </c>
      <c r="M177" s="95">
        <v>0</v>
      </c>
      <c r="N177" s="94">
        <v>0</v>
      </c>
      <c r="O177" s="251"/>
      <c r="P177" s="95"/>
      <c r="R177" s="95"/>
    </row>
    <row r="178" spans="1:18" ht="15" customHeight="1">
      <c r="A178" s="91"/>
      <c r="B178" s="89">
        <v>9</v>
      </c>
      <c r="C178" s="91"/>
      <c r="D178" s="303" t="s">
        <v>307</v>
      </c>
      <c r="E178" s="303"/>
      <c r="F178" s="92">
        <v>162</v>
      </c>
      <c r="G178" s="95">
        <v>0</v>
      </c>
      <c r="H178" s="95"/>
      <c r="I178" s="95">
        <v>0</v>
      </c>
      <c r="J178" s="95">
        <v>0</v>
      </c>
      <c r="K178" s="95">
        <v>0</v>
      </c>
      <c r="L178" s="95">
        <v>0</v>
      </c>
      <c r="M178" s="95">
        <v>0</v>
      </c>
      <c r="N178" s="275">
        <v>0</v>
      </c>
      <c r="O178" s="251"/>
      <c r="P178" s="95"/>
      <c r="R178" s="95"/>
    </row>
    <row r="179" spans="1:18" ht="14.25">
      <c r="A179" s="91"/>
      <c r="B179" s="91"/>
      <c r="C179" s="91"/>
      <c r="D179" s="112"/>
      <c r="E179" s="100" t="s">
        <v>308</v>
      </c>
      <c r="F179" s="92">
        <v>163</v>
      </c>
      <c r="G179" s="95"/>
      <c r="H179" s="95"/>
      <c r="I179" s="95"/>
      <c r="J179" s="95"/>
      <c r="K179" s="95"/>
      <c r="L179" s="95"/>
      <c r="M179" s="95"/>
      <c r="N179" s="275"/>
      <c r="O179" s="251"/>
      <c r="P179" s="95"/>
      <c r="R179" s="95"/>
    </row>
    <row r="180" spans="1:18" ht="15" customHeight="1">
      <c r="A180" s="91"/>
      <c r="B180" s="91"/>
      <c r="C180" s="91"/>
      <c r="D180" s="112"/>
      <c r="E180" s="100" t="s">
        <v>309</v>
      </c>
      <c r="F180" s="92">
        <v>164</v>
      </c>
      <c r="G180" s="95"/>
      <c r="H180" s="95"/>
      <c r="I180" s="95"/>
      <c r="J180" s="95"/>
      <c r="K180" s="95"/>
      <c r="L180" s="95"/>
      <c r="M180" s="95"/>
      <c r="N180" s="275"/>
      <c r="O180" s="251"/>
      <c r="P180" s="95"/>
      <c r="R180" s="95"/>
    </row>
    <row r="181" spans="1:18" ht="15" customHeight="1">
      <c r="A181" s="91"/>
      <c r="B181" s="91"/>
      <c r="C181" s="91"/>
      <c r="D181" s="112"/>
      <c r="E181" s="112" t="s">
        <v>310</v>
      </c>
      <c r="F181" s="92">
        <v>165</v>
      </c>
      <c r="G181" s="95"/>
      <c r="H181" s="95"/>
      <c r="I181" s="95"/>
      <c r="J181" s="95"/>
      <c r="K181" s="95"/>
      <c r="L181" s="95"/>
      <c r="M181" s="95"/>
      <c r="N181" s="275"/>
      <c r="O181" s="251"/>
      <c r="P181" s="95"/>
      <c r="R181" s="95"/>
    </row>
    <row r="182" spans="1:18" ht="15" customHeight="1">
      <c r="A182" s="91"/>
      <c r="B182" s="91"/>
      <c r="C182" s="91"/>
      <c r="D182" s="112"/>
      <c r="E182" s="112" t="s">
        <v>311</v>
      </c>
      <c r="F182" s="92">
        <v>166</v>
      </c>
      <c r="G182" s="95"/>
      <c r="H182" s="95"/>
      <c r="I182" s="95"/>
      <c r="J182" s="95"/>
      <c r="K182" s="95"/>
      <c r="L182" s="95"/>
      <c r="M182" s="95"/>
      <c r="N182" s="275"/>
      <c r="O182" s="251"/>
      <c r="P182" s="95"/>
      <c r="R182" s="95"/>
    </row>
    <row r="183" spans="1:18" ht="15" customHeight="1">
      <c r="A183" s="91"/>
      <c r="B183" s="91"/>
      <c r="C183" s="91"/>
      <c r="D183" s="112"/>
      <c r="E183" s="112" t="s">
        <v>312</v>
      </c>
      <c r="F183" s="92">
        <v>167</v>
      </c>
      <c r="G183" s="95"/>
      <c r="H183" s="95"/>
      <c r="I183" s="95"/>
      <c r="J183" s="95"/>
      <c r="K183" s="95"/>
      <c r="L183" s="95"/>
      <c r="M183" s="95"/>
      <c r="N183" s="275"/>
      <c r="O183" s="251"/>
      <c r="P183" s="95"/>
      <c r="R183" s="95"/>
    </row>
    <row r="184" spans="1:18" ht="15" customHeight="1">
      <c r="A184" s="91"/>
      <c r="B184" s="89">
        <v>10</v>
      </c>
      <c r="C184" s="91"/>
      <c r="D184" s="304" t="s">
        <v>313</v>
      </c>
      <c r="E184" s="304"/>
      <c r="F184" s="92">
        <v>168</v>
      </c>
      <c r="G184" s="95"/>
      <c r="H184" s="95"/>
      <c r="I184" s="95"/>
      <c r="J184" s="95"/>
      <c r="K184" s="95"/>
      <c r="L184" s="95"/>
      <c r="M184" s="95"/>
      <c r="N184" s="275"/>
      <c r="O184" s="251"/>
      <c r="P184" s="95"/>
      <c r="R184" s="95"/>
    </row>
    <row r="185" spans="1:18" ht="27" customHeight="1">
      <c r="A185" s="91"/>
      <c r="B185" s="89">
        <v>11</v>
      </c>
      <c r="C185" s="91"/>
      <c r="D185" s="304" t="s">
        <v>314</v>
      </c>
      <c r="E185" s="304"/>
      <c r="F185" s="92">
        <v>169</v>
      </c>
      <c r="G185" s="95"/>
      <c r="H185" s="95"/>
      <c r="I185" s="95"/>
      <c r="J185" s="95"/>
      <c r="K185" s="95"/>
      <c r="L185" s="95"/>
      <c r="M185" s="95"/>
      <c r="N185" s="275"/>
      <c r="O185" s="251"/>
      <c r="P185" s="95"/>
      <c r="R185" s="95"/>
    </row>
    <row r="186" spans="1:18" ht="15" customHeight="1">
      <c r="A186" s="91"/>
      <c r="B186" s="89"/>
      <c r="C186" s="91"/>
      <c r="D186" s="114"/>
      <c r="E186" s="114" t="s">
        <v>315</v>
      </c>
      <c r="F186" s="92">
        <v>170</v>
      </c>
      <c r="G186" s="95"/>
      <c r="H186" s="95"/>
      <c r="I186" s="95"/>
      <c r="J186" s="95"/>
      <c r="K186" s="95"/>
      <c r="L186" s="95"/>
      <c r="M186" s="95"/>
      <c r="N186" s="275"/>
      <c r="O186" s="251"/>
      <c r="P186" s="95"/>
      <c r="R186" s="95"/>
    </row>
    <row r="187" spans="1:18" ht="15" customHeight="1">
      <c r="A187" s="91"/>
      <c r="B187" s="89"/>
      <c r="C187" s="91"/>
      <c r="D187" s="114"/>
      <c r="E187" s="114" t="s">
        <v>316</v>
      </c>
      <c r="F187" s="92">
        <v>171</v>
      </c>
      <c r="G187" s="95"/>
      <c r="H187" s="95"/>
      <c r="I187" s="95"/>
      <c r="J187" s="95"/>
      <c r="K187" s="95"/>
      <c r="L187" s="95"/>
      <c r="M187" s="95"/>
      <c r="N187" s="275"/>
      <c r="O187" s="251"/>
      <c r="P187" s="95"/>
      <c r="R187" s="95"/>
    </row>
    <row r="188" spans="4:18" ht="15" customHeight="1">
      <c r="D188" s="115"/>
      <c r="E188" s="115"/>
      <c r="R188" s="95"/>
    </row>
    <row r="189" spans="2:18" ht="15" customHeight="1">
      <c r="B189" s="116" t="s">
        <v>317</v>
      </c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R189" s="95"/>
    </row>
    <row r="190" spans="2:18" ht="15" customHeight="1">
      <c r="B190" s="116" t="s">
        <v>318</v>
      </c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R190" s="95"/>
    </row>
    <row r="191" spans="2:18" ht="15" customHeight="1">
      <c r="B191" s="61" t="s">
        <v>319</v>
      </c>
      <c r="D191" s="115"/>
      <c r="E191" s="115"/>
      <c r="R191" s="95"/>
    </row>
    <row r="192" spans="2:5" ht="14.25" customHeight="1">
      <c r="B192" s="61" t="s">
        <v>83</v>
      </c>
      <c r="D192" s="115"/>
      <c r="E192" s="115"/>
    </row>
    <row r="193" spans="2:5" ht="14.25" customHeight="1">
      <c r="B193" s="117"/>
      <c r="D193" s="115"/>
      <c r="E193" s="115"/>
    </row>
    <row r="194" spans="5:15" ht="15.75" customHeight="1">
      <c r="E194" s="305"/>
      <c r="F194" s="305"/>
      <c r="G194" s="118"/>
      <c r="H194" s="119"/>
      <c r="I194" s="119"/>
      <c r="J194" s="306"/>
      <c r="K194" s="306"/>
      <c r="L194" s="306"/>
      <c r="M194" s="306"/>
      <c r="N194" s="306"/>
      <c r="O194" s="306"/>
    </row>
    <row r="195" spans="5:15" ht="15">
      <c r="E195" s="120"/>
      <c r="F195" s="121"/>
      <c r="G195" s="121"/>
      <c r="H195" s="122"/>
      <c r="I195" s="122"/>
      <c r="J195" s="307"/>
      <c r="K195" s="307"/>
      <c r="L195" s="307"/>
      <c r="M195" s="307"/>
      <c r="N195" s="307"/>
      <c r="O195" s="307"/>
    </row>
    <row r="757" ht="3.75" customHeight="1"/>
    <row r="769" ht="4.5" customHeight="1" hidden="1"/>
  </sheetData>
  <sheetProtection selectLockedCells="1" selectUnlockedCells="1"/>
  <mergeCells count="135">
    <mergeCell ref="D184:E184"/>
    <mergeCell ref="D185:E185"/>
    <mergeCell ref="E194:F194"/>
    <mergeCell ref="J194:O194"/>
    <mergeCell ref="J195:O195"/>
    <mergeCell ref="D169:E169"/>
    <mergeCell ref="D170:E170"/>
    <mergeCell ref="D171:E171"/>
    <mergeCell ref="D172:E172"/>
    <mergeCell ref="D177:E177"/>
    <mergeCell ref="D178:E178"/>
    <mergeCell ref="D160:E160"/>
    <mergeCell ref="D161:E161"/>
    <mergeCell ref="D162:E162"/>
    <mergeCell ref="D163:E163"/>
    <mergeCell ref="A164:A176"/>
    <mergeCell ref="D164:E164"/>
    <mergeCell ref="D165:E165"/>
    <mergeCell ref="D166:E166"/>
    <mergeCell ref="D167:E167"/>
    <mergeCell ref="D168:E168"/>
    <mergeCell ref="D154:E154"/>
    <mergeCell ref="D155:E155"/>
    <mergeCell ref="D156:E156"/>
    <mergeCell ref="D157:E157"/>
    <mergeCell ref="D158:E158"/>
    <mergeCell ref="D159:E159"/>
    <mergeCell ref="B143:B149"/>
    <mergeCell ref="D143:E143"/>
    <mergeCell ref="D146:E146"/>
    <mergeCell ref="D149:E149"/>
    <mergeCell ref="D150:E150"/>
    <mergeCell ref="D153:E153"/>
    <mergeCell ref="D129:E129"/>
    <mergeCell ref="D130:E130"/>
    <mergeCell ref="D131:E131"/>
    <mergeCell ref="D132:E132"/>
    <mergeCell ref="D133:E133"/>
    <mergeCell ref="D142:E142"/>
    <mergeCell ref="D123:E123"/>
    <mergeCell ref="D124:E124"/>
    <mergeCell ref="C125:E125"/>
    <mergeCell ref="D126:E126"/>
    <mergeCell ref="D127:E127"/>
    <mergeCell ref="D128:E128"/>
    <mergeCell ref="D111:E111"/>
    <mergeCell ref="D112:E112"/>
    <mergeCell ref="D113:E113"/>
    <mergeCell ref="D114:E114"/>
    <mergeCell ref="D115:E115"/>
    <mergeCell ref="C116:C122"/>
    <mergeCell ref="D116:E116"/>
    <mergeCell ref="D119:E119"/>
    <mergeCell ref="D122:E122"/>
    <mergeCell ref="D103:E103"/>
    <mergeCell ref="D104:E104"/>
    <mergeCell ref="D107:E107"/>
    <mergeCell ref="D108:E108"/>
    <mergeCell ref="D109:E109"/>
    <mergeCell ref="D110:E110"/>
    <mergeCell ref="D95:E95"/>
    <mergeCell ref="D96:E96"/>
    <mergeCell ref="C97:E97"/>
    <mergeCell ref="D98:E98"/>
    <mergeCell ref="D99:E99"/>
    <mergeCell ref="C100:C102"/>
    <mergeCell ref="D100:E100"/>
    <mergeCell ref="D101:E101"/>
    <mergeCell ref="D102:E102"/>
    <mergeCell ref="D89:E89"/>
    <mergeCell ref="C90:E90"/>
    <mergeCell ref="D91:E91"/>
    <mergeCell ref="D92:E92"/>
    <mergeCell ref="D93:E93"/>
    <mergeCell ref="D94:E94"/>
    <mergeCell ref="D75:E75"/>
    <mergeCell ref="D76:E76"/>
    <mergeCell ref="D77:E77"/>
    <mergeCell ref="D78:E78"/>
    <mergeCell ref="D79:E79"/>
    <mergeCell ref="D80:E80"/>
    <mergeCell ref="D58:E58"/>
    <mergeCell ref="D59:E59"/>
    <mergeCell ref="D61:E61"/>
    <mergeCell ref="D68:E68"/>
    <mergeCell ref="D73:E73"/>
    <mergeCell ref="D74:E74"/>
    <mergeCell ref="D50:E50"/>
    <mergeCell ref="D51:E51"/>
    <mergeCell ref="D52:E52"/>
    <mergeCell ref="D53:E53"/>
    <mergeCell ref="D56:E56"/>
    <mergeCell ref="D57:E57"/>
    <mergeCell ref="B40:E40"/>
    <mergeCell ref="A41:A149"/>
    <mergeCell ref="C41:E41"/>
    <mergeCell ref="B42:B133"/>
    <mergeCell ref="C42:E42"/>
    <mergeCell ref="D43:E43"/>
    <mergeCell ref="D44:E44"/>
    <mergeCell ref="D45:E45"/>
    <mergeCell ref="D48:E48"/>
    <mergeCell ref="D49:E49"/>
    <mergeCell ref="B35:B39"/>
    <mergeCell ref="D35:E35"/>
    <mergeCell ref="D36:E36"/>
    <mergeCell ref="D37:E37"/>
    <mergeCell ref="D38:E38"/>
    <mergeCell ref="D39:E39"/>
    <mergeCell ref="D21:E21"/>
    <mergeCell ref="C22:C23"/>
    <mergeCell ref="D24:E24"/>
    <mergeCell ref="D25:E25"/>
    <mergeCell ref="D26:E26"/>
    <mergeCell ref="D34:E34"/>
    <mergeCell ref="O10:O11"/>
    <mergeCell ref="P10:P11"/>
    <mergeCell ref="B12:C12"/>
    <mergeCell ref="D12:E12"/>
    <mergeCell ref="D13:E13"/>
    <mergeCell ref="A14:A39"/>
    <mergeCell ref="D14:E14"/>
    <mergeCell ref="B15:B25"/>
    <mergeCell ref="D15:E15"/>
    <mergeCell ref="D20:E20"/>
    <mergeCell ref="A6:O6"/>
    <mergeCell ref="A9:C11"/>
    <mergeCell ref="D9:E11"/>
    <mergeCell ref="F9:F11"/>
    <mergeCell ref="G9:G11"/>
    <mergeCell ref="H9:J9"/>
    <mergeCell ref="K9:N9"/>
    <mergeCell ref="H10:I10"/>
    <mergeCell ref="J10:J11"/>
    <mergeCell ref="K10:N10"/>
  </mergeCells>
  <printOptions/>
  <pageMargins left="0.27152777777777776" right="0.31527777777777777" top="0.31527777777777777" bottom="0.5104166666666666" header="0.5118055555555555" footer="0.31527777777777777"/>
  <pageSetup horizontalDpi="300" verticalDpi="300" orientation="landscape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9.00390625" style="0" customWidth="1"/>
    <col min="6" max="6" width="14.7109375" style="0" customWidth="1"/>
    <col min="7" max="7" width="15.00390625" style="0" customWidth="1"/>
    <col min="8" max="8" width="10.28125" style="0" customWidth="1"/>
  </cols>
  <sheetData>
    <row r="2" spans="1:2" ht="12.75">
      <c r="A2" s="222" t="s">
        <v>445</v>
      </c>
      <c r="B2" s="222"/>
    </row>
    <row r="3" spans="1:2" ht="12.75">
      <c r="A3" s="222" t="s">
        <v>457</v>
      </c>
      <c r="B3" s="222" t="s">
        <v>458</v>
      </c>
    </row>
    <row r="4" ht="12.75">
      <c r="G4" s="123" t="s">
        <v>321</v>
      </c>
    </row>
    <row r="5" ht="12.75">
      <c r="G5" s="123"/>
    </row>
    <row r="6" spans="2:8" ht="15.75">
      <c r="B6" s="309" t="s">
        <v>322</v>
      </c>
      <c r="C6" s="309"/>
      <c r="D6" s="309"/>
      <c r="E6" s="309"/>
      <c r="F6" s="309"/>
      <c r="G6" s="309"/>
      <c r="H6" s="309"/>
    </row>
    <row r="8" ht="15">
      <c r="H8" s="124" t="s">
        <v>0</v>
      </c>
    </row>
    <row r="9" spans="1:8" ht="13.5" customHeight="1">
      <c r="A9" s="125" t="s">
        <v>323</v>
      </c>
      <c r="B9" s="310" t="s">
        <v>324</v>
      </c>
      <c r="C9" s="311" t="s">
        <v>325</v>
      </c>
      <c r="D9" s="311"/>
      <c r="E9" s="312" t="s">
        <v>326</v>
      </c>
      <c r="F9" s="311" t="s">
        <v>101</v>
      </c>
      <c r="G9" s="311"/>
      <c r="H9" s="312" t="s">
        <v>327</v>
      </c>
    </row>
    <row r="10" spans="1:8" ht="12.75">
      <c r="A10" s="125" t="s">
        <v>328</v>
      </c>
      <c r="B10" s="310"/>
      <c r="C10" s="126" t="s">
        <v>329</v>
      </c>
      <c r="D10" s="126" t="s">
        <v>330</v>
      </c>
      <c r="E10" s="312"/>
      <c r="F10" s="126" t="s">
        <v>329</v>
      </c>
      <c r="G10" s="126" t="s">
        <v>330</v>
      </c>
      <c r="H10" s="312"/>
    </row>
    <row r="11" spans="1:8" s="128" customFormat="1" ht="11.25">
      <c r="A11" s="127">
        <v>0</v>
      </c>
      <c r="B11" s="127">
        <v>1</v>
      </c>
      <c r="C11" s="127">
        <v>2</v>
      </c>
      <c r="D11" s="127">
        <v>3</v>
      </c>
      <c r="E11" s="127">
        <v>4</v>
      </c>
      <c r="F11" s="127">
        <v>5</v>
      </c>
      <c r="G11" s="127">
        <v>6</v>
      </c>
      <c r="H11" s="127">
        <v>7</v>
      </c>
    </row>
    <row r="12" spans="1:8" s="128" customFormat="1" ht="15.75">
      <c r="A12" s="126" t="s">
        <v>10</v>
      </c>
      <c r="B12" s="129" t="s">
        <v>331</v>
      </c>
      <c r="C12" s="126">
        <v>7888</v>
      </c>
      <c r="D12" s="126">
        <v>7798</v>
      </c>
      <c r="E12" s="244">
        <f>D12/C12*100</f>
        <v>98.85902636916836</v>
      </c>
      <c r="F12" s="126">
        <v>8446</v>
      </c>
      <c r="G12" s="126">
        <v>8281</v>
      </c>
      <c r="H12" s="244">
        <f>G12/F12*100</f>
        <v>98.04641250295998</v>
      </c>
    </row>
    <row r="13" spans="1:8" ht="15.75">
      <c r="A13" s="126">
        <v>1</v>
      </c>
      <c r="B13" s="130" t="s">
        <v>332</v>
      </c>
      <c r="C13" s="242">
        <v>7888</v>
      </c>
      <c r="D13" s="242">
        <v>7798</v>
      </c>
      <c r="E13" s="244">
        <f>D13/C13*100</f>
        <v>98.85902636916836</v>
      </c>
      <c r="F13" s="242">
        <v>8446</v>
      </c>
      <c r="G13" s="242">
        <v>8281</v>
      </c>
      <c r="H13" s="244">
        <f>G13/F13*100</f>
        <v>98.04641250295998</v>
      </c>
    </row>
    <row r="14" spans="1:8" ht="15.75" customHeight="1">
      <c r="A14" s="132" t="s">
        <v>333</v>
      </c>
      <c r="B14" s="133" t="s">
        <v>17</v>
      </c>
      <c r="C14" s="241"/>
      <c r="D14" s="241"/>
      <c r="E14" s="131"/>
      <c r="F14" s="241"/>
      <c r="G14" s="243"/>
      <c r="H14" s="131"/>
    </row>
    <row r="15" ht="12.75">
      <c r="A15" t="s">
        <v>334</v>
      </c>
    </row>
    <row r="19" spans="2:9" ht="50.25" customHeight="1">
      <c r="B19" s="308"/>
      <c r="C19" s="308"/>
      <c r="D19" s="308"/>
      <c r="E19" s="308"/>
      <c r="F19" s="308"/>
      <c r="G19" s="308"/>
      <c r="H19" s="308"/>
      <c r="I19" s="308"/>
    </row>
    <row r="20" ht="15" customHeight="1"/>
  </sheetData>
  <sheetProtection selectLockedCells="1" selectUnlockedCells="1"/>
  <mergeCells count="10">
    <mergeCell ref="B19:C19"/>
    <mergeCell ref="D19:E19"/>
    <mergeCell ref="F19:G19"/>
    <mergeCell ref="H19:I19"/>
    <mergeCell ref="B6:H6"/>
    <mergeCell ref="B9:B10"/>
    <mergeCell ref="C9:D9"/>
    <mergeCell ref="E9:E10"/>
    <mergeCell ref="F9:G9"/>
    <mergeCell ref="H9:H10"/>
  </mergeCells>
  <printOptions/>
  <pageMargins left="0.7479166666666667" right="0.24027777777777778" top="0.9840277777777777" bottom="0.9840277777777777" header="0.5118055555555555" footer="0.5"/>
  <pageSetup horizontalDpi="300" verticalDpi="3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134" customWidth="1"/>
    <col min="2" max="2" width="3.28125" style="134" customWidth="1"/>
    <col min="3" max="3" width="3.140625" style="134" customWidth="1"/>
    <col min="4" max="4" width="5.28125" style="134" customWidth="1"/>
    <col min="5" max="5" width="44.00390625" style="134" customWidth="1"/>
    <col min="6" max="6" width="6.28125" style="134" customWidth="1"/>
    <col min="7" max="7" width="10.7109375" style="134" customWidth="1"/>
    <col min="8" max="8" width="7.28125" style="134" customWidth="1"/>
    <col min="9" max="9" width="7.7109375" style="134" customWidth="1"/>
    <col min="10" max="10" width="8.00390625" style="134" customWidth="1"/>
    <col min="11" max="11" width="7.57421875" style="134" customWidth="1"/>
    <col min="12" max="16384" width="9.140625" style="134" customWidth="1"/>
  </cols>
  <sheetData>
    <row r="1" ht="12.75">
      <c r="J1" s="123" t="s">
        <v>335</v>
      </c>
    </row>
    <row r="4" spans="1:11" ht="15.75">
      <c r="A4" s="313" t="s">
        <v>336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6" ht="12.75">
      <c r="K6" s="135" t="s">
        <v>0</v>
      </c>
    </row>
    <row r="7" spans="1:11" ht="38.25">
      <c r="A7"/>
      <c r="B7" s="136"/>
      <c r="C7" s="136"/>
      <c r="D7" s="136"/>
      <c r="E7" s="137" t="s">
        <v>324</v>
      </c>
      <c r="F7" s="138" t="s">
        <v>2</v>
      </c>
      <c r="G7" s="139" t="s">
        <v>102</v>
      </c>
      <c r="H7" s="140" t="s">
        <v>109</v>
      </c>
      <c r="I7" s="140" t="s">
        <v>110</v>
      </c>
      <c r="J7" s="140" t="s">
        <v>111</v>
      </c>
      <c r="K7" s="141" t="s">
        <v>337</v>
      </c>
    </row>
    <row r="8" spans="1:11" ht="12.75">
      <c r="A8" s="142"/>
      <c r="B8" s="136"/>
      <c r="C8" s="136"/>
      <c r="D8" s="136"/>
      <c r="E8" s="137">
        <v>0</v>
      </c>
      <c r="F8" s="143">
        <v>1</v>
      </c>
      <c r="G8" s="144">
        <v>2</v>
      </c>
      <c r="H8" s="144">
        <v>3</v>
      </c>
      <c r="I8" s="144">
        <v>4</v>
      </c>
      <c r="J8" s="145">
        <v>5</v>
      </c>
      <c r="K8" s="146">
        <v>6</v>
      </c>
    </row>
    <row r="9" spans="1:11" ht="15" customHeight="1">
      <c r="A9" s="147" t="s">
        <v>10</v>
      </c>
      <c r="B9" s="147"/>
      <c r="C9" s="147"/>
      <c r="D9" s="314" t="s">
        <v>338</v>
      </c>
      <c r="E9" s="314"/>
      <c r="F9" s="149">
        <v>1</v>
      </c>
      <c r="G9" s="150"/>
      <c r="H9" s="151"/>
      <c r="I9" s="151"/>
      <c r="J9" s="151"/>
      <c r="K9" s="150"/>
    </row>
    <row r="10" spans="1:11" ht="15" customHeight="1">
      <c r="A10" s="315"/>
      <c r="B10" s="139">
        <v>1</v>
      </c>
      <c r="C10" s="147"/>
      <c r="D10" s="314" t="s">
        <v>339</v>
      </c>
      <c r="E10" s="314"/>
      <c r="F10" s="149">
        <v>2</v>
      </c>
      <c r="G10" s="152"/>
      <c r="H10" s="151"/>
      <c r="I10" s="151"/>
      <c r="J10" s="151"/>
      <c r="K10" s="150"/>
    </row>
    <row r="11" spans="1:11" ht="25.5" customHeight="1">
      <c r="A11" s="315"/>
      <c r="B11" s="315"/>
      <c r="C11" s="147" t="s">
        <v>13</v>
      </c>
      <c r="D11" s="314" t="s">
        <v>340</v>
      </c>
      <c r="E11" s="314"/>
      <c r="F11" s="149">
        <v>3</v>
      </c>
      <c r="G11" s="152"/>
      <c r="H11" s="151"/>
      <c r="I11" s="151"/>
      <c r="J11" s="151"/>
      <c r="K11" s="150"/>
    </row>
    <row r="12" spans="1:11" ht="15">
      <c r="A12" s="315"/>
      <c r="B12" s="315"/>
      <c r="C12" s="147"/>
      <c r="D12" s="148" t="s">
        <v>120</v>
      </c>
      <c r="E12" s="148" t="s">
        <v>121</v>
      </c>
      <c r="F12" s="149">
        <v>4</v>
      </c>
      <c r="G12" s="152"/>
      <c r="H12" s="151"/>
      <c r="I12" s="151"/>
      <c r="J12" s="151"/>
      <c r="K12" s="150"/>
    </row>
    <row r="13" spans="1:11" ht="15">
      <c r="A13" s="315"/>
      <c r="B13" s="315"/>
      <c r="C13" s="147"/>
      <c r="D13" s="148" t="s">
        <v>122</v>
      </c>
      <c r="E13" s="148" t="s">
        <v>123</v>
      </c>
      <c r="F13" s="149">
        <v>5</v>
      </c>
      <c r="G13" s="152"/>
      <c r="H13" s="151"/>
      <c r="I13" s="151"/>
      <c r="J13" s="151"/>
      <c r="K13" s="150"/>
    </row>
    <row r="14" spans="1:11" ht="15">
      <c r="A14" s="315"/>
      <c r="B14" s="315"/>
      <c r="C14" s="147"/>
      <c r="D14" s="148" t="s">
        <v>124</v>
      </c>
      <c r="E14" s="148" t="s">
        <v>125</v>
      </c>
      <c r="F14" s="149">
        <v>6</v>
      </c>
      <c r="G14" s="152"/>
      <c r="H14" s="151"/>
      <c r="I14" s="151"/>
      <c r="J14" s="151"/>
      <c r="K14" s="150"/>
    </row>
    <row r="15" spans="1:11" ht="15">
      <c r="A15" s="315"/>
      <c r="B15" s="315"/>
      <c r="C15" s="147"/>
      <c r="D15" s="148" t="s">
        <v>126</v>
      </c>
      <c r="E15" s="148" t="s">
        <v>127</v>
      </c>
      <c r="F15" s="149">
        <v>7</v>
      </c>
      <c r="G15" s="152"/>
      <c r="H15" s="151"/>
      <c r="I15" s="151"/>
      <c r="J15" s="151"/>
      <c r="K15" s="150"/>
    </row>
    <row r="16" spans="1:11" ht="15" customHeight="1">
      <c r="A16" s="315"/>
      <c r="B16" s="315"/>
      <c r="C16" s="147" t="s">
        <v>15</v>
      </c>
      <c r="D16" s="314" t="s">
        <v>128</v>
      </c>
      <c r="E16" s="314"/>
      <c r="F16" s="149">
        <v>8</v>
      </c>
      <c r="G16" s="152"/>
      <c r="H16" s="151"/>
      <c r="I16" s="151"/>
      <c r="J16" s="151"/>
      <c r="K16" s="150"/>
    </row>
    <row r="17" spans="1:11" ht="27" customHeight="1">
      <c r="A17" s="315"/>
      <c r="B17" s="315"/>
      <c r="C17" s="147" t="s">
        <v>63</v>
      </c>
      <c r="D17" s="314" t="s">
        <v>341</v>
      </c>
      <c r="E17" s="314"/>
      <c r="F17" s="149">
        <v>9</v>
      </c>
      <c r="G17" s="152"/>
      <c r="H17" s="151"/>
      <c r="I17" s="151"/>
      <c r="J17" s="151"/>
      <c r="K17" s="150"/>
    </row>
    <row r="18" spans="1:11" ht="15">
      <c r="A18" s="315"/>
      <c r="B18" s="315"/>
      <c r="C18" s="315"/>
      <c r="D18" s="153" t="s">
        <v>130</v>
      </c>
      <c r="E18" s="154" t="s">
        <v>14</v>
      </c>
      <c r="F18" s="149">
        <v>10</v>
      </c>
      <c r="G18" s="152"/>
      <c r="H18" s="151"/>
      <c r="I18" s="151"/>
      <c r="J18" s="151"/>
      <c r="K18" s="150"/>
    </row>
    <row r="19" spans="1:11" ht="15">
      <c r="A19" s="315"/>
      <c r="B19" s="315"/>
      <c r="C19" s="315"/>
      <c r="D19" s="153" t="s">
        <v>131</v>
      </c>
      <c r="E19" s="154" t="s">
        <v>16</v>
      </c>
      <c r="F19" s="149">
        <v>11</v>
      </c>
      <c r="G19" s="152"/>
      <c r="H19" s="151"/>
      <c r="I19" s="151"/>
      <c r="J19" s="151"/>
      <c r="K19" s="150"/>
    </row>
    <row r="20" spans="1:11" ht="15" customHeight="1">
      <c r="A20" s="315"/>
      <c r="B20" s="315"/>
      <c r="C20" s="147" t="s">
        <v>73</v>
      </c>
      <c r="D20" s="314" t="s">
        <v>132</v>
      </c>
      <c r="E20" s="314"/>
      <c r="F20" s="149">
        <v>12</v>
      </c>
      <c r="G20" s="152"/>
      <c r="H20" s="151"/>
      <c r="I20" s="151"/>
      <c r="J20" s="151"/>
      <c r="K20" s="150"/>
    </row>
    <row r="21" spans="1:11" ht="15" customHeight="1">
      <c r="A21" s="315"/>
      <c r="B21" s="315"/>
      <c r="C21" s="147" t="s">
        <v>75</v>
      </c>
      <c r="D21" s="314" t="s">
        <v>133</v>
      </c>
      <c r="E21" s="314"/>
      <c r="F21" s="149">
        <v>13</v>
      </c>
      <c r="G21" s="152"/>
      <c r="H21" s="151"/>
      <c r="I21" s="151"/>
      <c r="J21" s="151"/>
      <c r="K21" s="150"/>
    </row>
    <row r="22" spans="1:11" ht="27" customHeight="1">
      <c r="A22" s="315"/>
      <c r="B22" s="147"/>
      <c r="C22" s="147" t="s">
        <v>134</v>
      </c>
      <c r="D22" s="314" t="s">
        <v>135</v>
      </c>
      <c r="E22" s="314"/>
      <c r="F22" s="149">
        <v>14</v>
      </c>
      <c r="G22" s="150"/>
      <c r="H22" s="151"/>
      <c r="I22" s="151"/>
      <c r="J22" s="151"/>
      <c r="K22" s="150"/>
    </row>
    <row r="23" spans="1:11" ht="15" customHeight="1">
      <c r="A23" s="315"/>
      <c r="B23" s="147"/>
      <c r="C23" s="147"/>
      <c r="D23" s="148" t="s">
        <v>136</v>
      </c>
      <c r="E23" s="148" t="s">
        <v>137</v>
      </c>
      <c r="F23" s="149">
        <v>15</v>
      </c>
      <c r="G23" s="152"/>
      <c r="H23" s="151"/>
      <c r="I23" s="151"/>
      <c r="J23" s="151"/>
      <c r="K23" s="150"/>
    </row>
    <row r="24" spans="1:11" ht="25.5">
      <c r="A24" s="315"/>
      <c r="B24" s="147"/>
      <c r="C24" s="147"/>
      <c r="D24" s="148" t="s">
        <v>138</v>
      </c>
      <c r="E24" s="148" t="s">
        <v>342</v>
      </c>
      <c r="F24" s="149">
        <v>16</v>
      </c>
      <c r="G24" s="152"/>
      <c r="H24" s="151"/>
      <c r="I24" s="151"/>
      <c r="J24" s="151"/>
      <c r="K24" s="150"/>
    </row>
    <row r="25" spans="1:11" ht="15">
      <c r="A25" s="315"/>
      <c r="B25" s="147"/>
      <c r="C25" s="147"/>
      <c r="D25" s="148"/>
      <c r="E25" s="155" t="s">
        <v>140</v>
      </c>
      <c r="F25" s="149">
        <v>17</v>
      </c>
      <c r="G25" s="152"/>
      <c r="H25" s="151"/>
      <c r="I25" s="151"/>
      <c r="J25" s="151"/>
      <c r="K25" s="150"/>
    </row>
    <row r="26" spans="1:11" ht="15">
      <c r="A26" s="315"/>
      <c r="B26" s="147"/>
      <c r="C26" s="147"/>
      <c r="D26" s="148"/>
      <c r="E26" s="155" t="s">
        <v>141</v>
      </c>
      <c r="F26" s="149">
        <v>18</v>
      </c>
      <c r="G26" s="152"/>
      <c r="H26" s="151"/>
      <c r="I26" s="151"/>
      <c r="J26" s="151"/>
      <c r="K26" s="150"/>
    </row>
    <row r="27" spans="1:11" ht="15" customHeight="1">
      <c r="A27" s="315"/>
      <c r="B27" s="147"/>
      <c r="C27" s="147"/>
      <c r="D27" s="148" t="s">
        <v>142</v>
      </c>
      <c r="E27" s="148" t="s">
        <v>143</v>
      </c>
      <c r="F27" s="149">
        <v>19</v>
      </c>
      <c r="G27" s="152"/>
      <c r="H27" s="151"/>
      <c r="I27" s="151"/>
      <c r="J27" s="151"/>
      <c r="K27" s="150"/>
    </row>
    <row r="28" spans="1:11" ht="15">
      <c r="A28" s="315"/>
      <c r="B28" s="147"/>
      <c r="C28" s="147"/>
      <c r="D28" s="148" t="s">
        <v>144</v>
      </c>
      <c r="E28" s="148" t="s">
        <v>145</v>
      </c>
      <c r="F28" s="149">
        <v>20</v>
      </c>
      <c r="G28" s="152"/>
      <c r="H28" s="151"/>
      <c r="I28" s="151"/>
      <c r="J28" s="151"/>
      <c r="K28" s="150"/>
    </row>
    <row r="29" spans="1:11" ht="15">
      <c r="A29" s="315"/>
      <c r="B29" s="147"/>
      <c r="C29" s="147"/>
      <c r="D29" s="148" t="s">
        <v>146</v>
      </c>
      <c r="E29" s="148" t="s">
        <v>127</v>
      </c>
      <c r="F29" s="149">
        <v>21</v>
      </c>
      <c r="G29" s="152"/>
      <c r="H29" s="151"/>
      <c r="I29" s="151"/>
      <c r="J29" s="151"/>
      <c r="K29" s="150"/>
    </row>
    <row r="30" spans="1:11" ht="15.75" customHeight="1">
      <c r="A30" s="315"/>
      <c r="B30" s="147">
        <v>2</v>
      </c>
      <c r="C30" s="147"/>
      <c r="D30" s="314" t="s">
        <v>343</v>
      </c>
      <c r="E30" s="314"/>
      <c r="F30" s="149">
        <v>22</v>
      </c>
      <c r="G30" s="152"/>
      <c r="H30" s="151"/>
      <c r="I30" s="151"/>
      <c r="J30" s="151"/>
      <c r="K30" s="150"/>
    </row>
    <row r="31" spans="1:11" ht="15" customHeight="1">
      <c r="A31" s="315"/>
      <c r="B31" s="315"/>
      <c r="C31" s="147" t="s">
        <v>13</v>
      </c>
      <c r="D31" s="316" t="s">
        <v>148</v>
      </c>
      <c r="E31" s="316"/>
      <c r="F31" s="149">
        <v>23</v>
      </c>
      <c r="G31" s="152"/>
      <c r="H31" s="151"/>
      <c r="I31" s="151"/>
      <c r="J31" s="151"/>
      <c r="K31" s="150"/>
    </row>
    <row r="32" spans="1:11" ht="15" customHeight="1">
      <c r="A32" s="315"/>
      <c r="B32" s="315"/>
      <c r="C32" s="147" t="s">
        <v>15</v>
      </c>
      <c r="D32" s="316" t="s">
        <v>149</v>
      </c>
      <c r="E32" s="316"/>
      <c r="F32" s="149">
        <v>24</v>
      </c>
      <c r="G32" s="152"/>
      <c r="H32" s="151"/>
      <c r="I32" s="151"/>
      <c r="J32" s="151"/>
      <c r="K32" s="150"/>
    </row>
    <row r="33" spans="1:13" ht="15" customHeight="1">
      <c r="A33" s="315"/>
      <c r="B33" s="315"/>
      <c r="C33" s="147" t="s">
        <v>63</v>
      </c>
      <c r="D33" s="316" t="s">
        <v>150</v>
      </c>
      <c r="E33" s="316"/>
      <c r="F33" s="149">
        <v>25</v>
      </c>
      <c r="G33" s="152"/>
      <c r="H33" s="151"/>
      <c r="I33" s="151"/>
      <c r="J33" s="151"/>
      <c r="K33" s="150"/>
      <c r="M33" s="52"/>
    </row>
    <row r="34" spans="1:11" ht="15" customHeight="1">
      <c r="A34" s="315"/>
      <c r="B34" s="315"/>
      <c r="C34" s="147" t="s">
        <v>73</v>
      </c>
      <c r="D34" s="316" t="s">
        <v>151</v>
      </c>
      <c r="E34" s="316"/>
      <c r="F34" s="149">
        <v>26</v>
      </c>
      <c r="G34" s="152"/>
      <c r="H34" s="151"/>
      <c r="I34" s="151"/>
      <c r="J34" s="151"/>
      <c r="K34" s="150"/>
    </row>
    <row r="35" spans="1:11" ht="15" customHeight="1">
      <c r="A35" s="315"/>
      <c r="B35" s="315"/>
      <c r="C35" s="147" t="s">
        <v>75</v>
      </c>
      <c r="D35" s="316" t="s">
        <v>152</v>
      </c>
      <c r="E35" s="316"/>
      <c r="F35" s="149">
        <v>27</v>
      </c>
      <c r="G35" s="152"/>
      <c r="H35" s="151"/>
      <c r="I35" s="151"/>
      <c r="J35" s="151"/>
      <c r="K35" s="150"/>
    </row>
    <row r="36" spans="1:11" ht="15" customHeight="1">
      <c r="A36" s="315"/>
      <c r="B36" s="147">
        <v>3</v>
      </c>
      <c r="C36" s="147"/>
      <c r="D36" s="316" t="s">
        <v>344</v>
      </c>
      <c r="E36" s="316"/>
      <c r="F36" s="149">
        <v>28</v>
      </c>
      <c r="G36" s="152"/>
      <c r="H36" s="151"/>
      <c r="I36" s="151"/>
      <c r="J36" s="151"/>
      <c r="K36" s="150"/>
    </row>
    <row r="37" spans="1:11" ht="15" customHeight="1">
      <c r="A37" s="147" t="s">
        <v>18</v>
      </c>
      <c r="B37" s="316" t="s">
        <v>345</v>
      </c>
      <c r="C37" s="316"/>
      <c r="D37" s="316"/>
      <c r="E37" s="316"/>
      <c r="F37" s="149">
        <v>29</v>
      </c>
      <c r="G37" s="152"/>
      <c r="H37" s="151"/>
      <c r="I37" s="151"/>
      <c r="J37" s="151"/>
      <c r="K37" s="150"/>
    </row>
    <row r="38" spans="1:11" ht="15" customHeight="1">
      <c r="A38" s="315"/>
      <c r="B38" s="147">
        <v>1</v>
      </c>
      <c r="C38" s="314" t="s">
        <v>346</v>
      </c>
      <c r="D38" s="314"/>
      <c r="E38" s="314"/>
      <c r="F38" s="149">
        <v>30</v>
      </c>
      <c r="G38" s="152"/>
      <c r="H38" s="151"/>
      <c r="I38" s="151"/>
      <c r="J38" s="151"/>
      <c r="K38" s="150"/>
    </row>
    <row r="39" spans="1:11" ht="15" customHeight="1">
      <c r="A39" s="315"/>
      <c r="B39" s="315"/>
      <c r="C39" s="314" t="s">
        <v>347</v>
      </c>
      <c r="D39" s="314"/>
      <c r="E39" s="314"/>
      <c r="F39" s="149">
        <v>31</v>
      </c>
      <c r="G39" s="152"/>
      <c r="H39" s="151"/>
      <c r="I39" s="151"/>
      <c r="J39" s="151"/>
      <c r="K39" s="150"/>
    </row>
    <row r="40" spans="1:11" ht="15" customHeight="1">
      <c r="A40" s="315"/>
      <c r="B40" s="315"/>
      <c r="C40" s="147" t="s">
        <v>156</v>
      </c>
      <c r="D40" s="314" t="s">
        <v>348</v>
      </c>
      <c r="E40" s="314"/>
      <c r="F40" s="149">
        <v>32</v>
      </c>
      <c r="G40" s="152"/>
      <c r="H40" s="151"/>
      <c r="I40" s="151"/>
      <c r="J40" s="151"/>
      <c r="K40" s="150"/>
    </row>
    <row r="41" spans="1:11" ht="15" customHeight="1">
      <c r="A41" s="315"/>
      <c r="B41" s="315"/>
      <c r="C41" s="147" t="s">
        <v>13</v>
      </c>
      <c r="D41" s="314" t="s">
        <v>158</v>
      </c>
      <c r="E41" s="314"/>
      <c r="F41" s="149">
        <v>33</v>
      </c>
      <c r="G41" s="152"/>
      <c r="H41" s="151"/>
      <c r="I41" s="151"/>
      <c r="J41" s="151"/>
      <c r="K41" s="150"/>
    </row>
    <row r="42" spans="1:11" ht="15" customHeight="1">
      <c r="A42" s="315"/>
      <c r="B42" s="315"/>
      <c r="C42" s="147" t="s">
        <v>15</v>
      </c>
      <c r="D42" s="314" t="s">
        <v>159</v>
      </c>
      <c r="E42" s="314"/>
      <c r="F42" s="149">
        <v>34</v>
      </c>
      <c r="G42" s="152"/>
      <c r="H42" s="151"/>
      <c r="I42" s="151"/>
      <c r="J42" s="151"/>
      <c r="K42" s="150"/>
    </row>
    <row r="43" spans="1:11" ht="13.5" customHeight="1">
      <c r="A43" s="315"/>
      <c r="B43" s="315"/>
      <c r="C43" s="147"/>
      <c r="D43" s="148" t="s">
        <v>160</v>
      </c>
      <c r="E43" s="148" t="s">
        <v>161</v>
      </c>
      <c r="F43" s="149">
        <v>35</v>
      </c>
      <c r="G43" s="152"/>
      <c r="H43" s="151"/>
      <c r="I43" s="151"/>
      <c r="J43" s="151"/>
      <c r="K43" s="150"/>
    </row>
    <row r="44" spans="1:11" ht="15.75" customHeight="1">
      <c r="A44" s="315"/>
      <c r="B44" s="315"/>
      <c r="C44" s="147"/>
      <c r="D44" s="148" t="s">
        <v>162</v>
      </c>
      <c r="E44" s="148" t="s">
        <v>163</v>
      </c>
      <c r="F44" s="149">
        <v>36</v>
      </c>
      <c r="G44" s="152"/>
      <c r="H44" s="151"/>
      <c r="I44" s="151"/>
      <c r="J44" s="151"/>
      <c r="K44" s="150"/>
    </row>
    <row r="45" spans="1:11" ht="15.75" customHeight="1">
      <c r="A45" s="315"/>
      <c r="B45" s="315"/>
      <c r="C45" s="147" t="s">
        <v>63</v>
      </c>
      <c r="D45" s="314" t="s">
        <v>164</v>
      </c>
      <c r="E45" s="314"/>
      <c r="F45" s="149">
        <v>37</v>
      </c>
      <c r="G45" s="152"/>
      <c r="H45" s="151"/>
      <c r="I45" s="151"/>
      <c r="J45" s="151"/>
      <c r="K45" s="150"/>
    </row>
    <row r="46" spans="1:11" ht="15" customHeight="1">
      <c r="A46" s="315"/>
      <c r="B46" s="315"/>
      <c r="C46" s="147" t="s">
        <v>73</v>
      </c>
      <c r="D46" s="314" t="s">
        <v>165</v>
      </c>
      <c r="E46" s="314"/>
      <c r="F46" s="149">
        <v>38</v>
      </c>
      <c r="G46" s="152"/>
      <c r="H46" s="151"/>
      <c r="I46" s="151"/>
      <c r="J46" s="151"/>
      <c r="K46" s="150"/>
    </row>
    <row r="47" spans="1:11" ht="15" customHeight="1">
      <c r="A47" s="315"/>
      <c r="B47" s="315"/>
      <c r="C47" s="147" t="s">
        <v>75</v>
      </c>
      <c r="D47" s="314" t="s">
        <v>166</v>
      </c>
      <c r="E47" s="314"/>
      <c r="F47" s="149">
        <v>39</v>
      </c>
      <c r="G47" s="152"/>
      <c r="H47" s="151"/>
      <c r="I47" s="151"/>
      <c r="J47" s="151"/>
      <c r="K47" s="150"/>
    </row>
    <row r="48" spans="1:11" ht="25.5" customHeight="1">
      <c r="A48" s="315"/>
      <c r="B48" s="315"/>
      <c r="C48" s="147" t="s">
        <v>167</v>
      </c>
      <c r="D48" s="316" t="s">
        <v>349</v>
      </c>
      <c r="E48" s="316"/>
      <c r="F48" s="149">
        <v>40</v>
      </c>
      <c r="G48" s="152"/>
      <c r="H48" s="151"/>
      <c r="I48" s="151"/>
      <c r="J48" s="151"/>
      <c r="K48" s="150"/>
    </row>
    <row r="49" spans="1:11" ht="22.5" customHeight="1">
      <c r="A49" s="315"/>
      <c r="B49" s="315"/>
      <c r="C49" s="147" t="s">
        <v>13</v>
      </c>
      <c r="D49" s="316" t="s">
        <v>169</v>
      </c>
      <c r="E49" s="316"/>
      <c r="F49" s="149">
        <v>41</v>
      </c>
      <c r="G49" s="152"/>
      <c r="H49" s="151"/>
      <c r="I49" s="151"/>
      <c r="J49" s="151"/>
      <c r="K49" s="150"/>
    </row>
    <row r="50" spans="1:11" ht="22.5" customHeight="1">
      <c r="A50" s="315"/>
      <c r="B50" s="315"/>
      <c r="C50" s="147" t="s">
        <v>170</v>
      </c>
      <c r="D50" s="316" t="s">
        <v>350</v>
      </c>
      <c r="E50" s="316"/>
      <c r="F50" s="149">
        <v>42</v>
      </c>
      <c r="G50" s="152"/>
      <c r="H50" s="151"/>
      <c r="I50" s="151"/>
      <c r="J50" s="151"/>
      <c r="K50" s="150"/>
    </row>
    <row r="51" spans="1:11" ht="21.75" customHeight="1">
      <c r="A51" s="315"/>
      <c r="B51" s="315"/>
      <c r="C51" s="147"/>
      <c r="D51" s="156" t="s">
        <v>160</v>
      </c>
      <c r="E51" s="156" t="s">
        <v>172</v>
      </c>
      <c r="F51" s="149">
        <v>43</v>
      </c>
      <c r="G51" s="152"/>
      <c r="H51" s="151"/>
      <c r="I51" s="151"/>
      <c r="J51" s="151"/>
      <c r="K51" s="150"/>
    </row>
    <row r="52" spans="1:11" ht="15">
      <c r="A52" s="315"/>
      <c r="B52" s="315"/>
      <c r="C52" s="147"/>
      <c r="D52" s="156" t="s">
        <v>162</v>
      </c>
      <c r="E52" s="156" t="s">
        <v>173</v>
      </c>
      <c r="F52" s="149">
        <v>44</v>
      </c>
      <c r="G52" s="152"/>
      <c r="H52" s="151"/>
      <c r="I52" s="151"/>
      <c r="J52" s="151"/>
      <c r="K52" s="150"/>
    </row>
    <row r="53" spans="1:11" ht="18" customHeight="1">
      <c r="A53" s="315"/>
      <c r="B53" s="315"/>
      <c r="C53" s="147" t="s">
        <v>63</v>
      </c>
      <c r="D53" s="316" t="s">
        <v>174</v>
      </c>
      <c r="E53" s="316"/>
      <c r="F53" s="149">
        <v>45</v>
      </c>
      <c r="G53" s="152"/>
      <c r="H53" s="151"/>
      <c r="I53" s="151"/>
      <c r="J53" s="151"/>
      <c r="K53" s="150"/>
    </row>
    <row r="54" spans="1:11" ht="25.5" customHeight="1">
      <c r="A54" s="315"/>
      <c r="B54" s="315"/>
      <c r="C54" s="147" t="s">
        <v>175</v>
      </c>
      <c r="D54" s="316" t="s">
        <v>351</v>
      </c>
      <c r="E54" s="316"/>
      <c r="F54" s="149">
        <v>46</v>
      </c>
      <c r="G54" s="152"/>
      <c r="H54" s="151"/>
      <c r="I54" s="151"/>
      <c r="J54" s="151"/>
      <c r="K54" s="150"/>
    </row>
    <row r="55" spans="1:11" ht="15" customHeight="1">
      <c r="A55" s="315"/>
      <c r="B55" s="315"/>
      <c r="C55" s="147" t="s">
        <v>13</v>
      </c>
      <c r="D55" s="316" t="s">
        <v>177</v>
      </c>
      <c r="E55" s="316"/>
      <c r="F55" s="149">
        <v>47</v>
      </c>
      <c r="G55" s="152"/>
      <c r="H55" s="151"/>
      <c r="I55" s="151"/>
      <c r="J55" s="151"/>
      <c r="K55" s="150"/>
    </row>
    <row r="56" spans="1:11" ht="15" customHeight="1">
      <c r="A56" s="315"/>
      <c r="B56" s="315"/>
      <c r="C56" s="147" t="s">
        <v>15</v>
      </c>
      <c r="D56" s="316" t="s">
        <v>178</v>
      </c>
      <c r="E56" s="316"/>
      <c r="F56" s="149">
        <v>48</v>
      </c>
      <c r="G56" s="152"/>
      <c r="H56" s="151"/>
      <c r="I56" s="151"/>
      <c r="J56" s="151"/>
      <c r="K56" s="150"/>
    </row>
    <row r="57" spans="1:11" ht="21" customHeight="1">
      <c r="A57" s="315"/>
      <c r="B57" s="315"/>
      <c r="C57" s="147"/>
      <c r="D57" s="157" t="s">
        <v>160</v>
      </c>
      <c r="E57" s="157" t="s">
        <v>179</v>
      </c>
      <c r="F57" s="149">
        <v>49</v>
      </c>
      <c r="G57" s="152"/>
      <c r="H57" s="151"/>
      <c r="I57" s="151"/>
      <c r="J57" s="151"/>
      <c r="K57" s="150"/>
    </row>
    <row r="58" spans="1:11" ht="24" customHeight="1">
      <c r="A58" s="315"/>
      <c r="B58" s="315"/>
      <c r="C58" s="147" t="s">
        <v>63</v>
      </c>
      <c r="D58" s="316" t="s">
        <v>180</v>
      </c>
      <c r="E58" s="316"/>
      <c r="F58" s="149">
        <v>50</v>
      </c>
      <c r="G58" s="152"/>
      <c r="H58" s="151"/>
      <c r="I58" s="151"/>
      <c r="J58" s="151"/>
      <c r="K58" s="150"/>
    </row>
    <row r="59" spans="1:11" ht="15">
      <c r="A59" s="315"/>
      <c r="B59" s="315"/>
      <c r="C59" s="147"/>
      <c r="D59" s="157" t="s">
        <v>181</v>
      </c>
      <c r="E59" s="157" t="s">
        <v>182</v>
      </c>
      <c r="F59" s="149">
        <v>51</v>
      </c>
      <c r="G59" s="152"/>
      <c r="H59" s="151"/>
      <c r="I59" s="151"/>
      <c r="J59" s="151"/>
      <c r="K59" s="150"/>
    </row>
    <row r="60" spans="1:11" ht="15" customHeight="1">
      <c r="A60" s="315"/>
      <c r="B60" s="315"/>
      <c r="C60" s="147"/>
      <c r="D60" s="157"/>
      <c r="E60" s="39" t="s">
        <v>183</v>
      </c>
      <c r="F60" s="149">
        <v>52</v>
      </c>
      <c r="G60" s="152"/>
      <c r="H60" s="151"/>
      <c r="I60" s="151"/>
      <c r="J60" s="151"/>
      <c r="K60" s="150"/>
    </row>
    <row r="61" spans="1:11" ht="15">
      <c r="A61" s="315"/>
      <c r="B61" s="315"/>
      <c r="C61" s="147"/>
      <c r="D61" s="157" t="s">
        <v>184</v>
      </c>
      <c r="E61" s="157" t="s">
        <v>185</v>
      </c>
      <c r="F61" s="149">
        <v>53</v>
      </c>
      <c r="G61" s="152"/>
      <c r="H61" s="151"/>
      <c r="I61" s="151"/>
      <c r="J61" s="151"/>
      <c r="K61" s="150"/>
    </row>
    <row r="62" spans="1:11" ht="38.25">
      <c r="A62" s="315"/>
      <c r="B62" s="315"/>
      <c r="C62" s="147"/>
      <c r="D62" s="157"/>
      <c r="E62" s="39" t="s">
        <v>186</v>
      </c>
      <c r="F62" s="149">
        <v>54</v>
      </c>
      <c r="G62" s="152"/>
      <c r="H62" s="151"/>
      <c r="I62" s="151"/>
      <c r="J62" s="151"/>
      <c r="K62" s="150"/>
    </row>
    <row r="63" spans="1:11" ht="39" customHeight="1">
      <c r="A63" s="315"/>
      <c r="B63" s="315"/>
      <c r="C63" s="147"/>
      <c r="D63" s="157"/>
      <c r="E63" s="39" t="s">
        <v>187</v>
      </c>
      <c r="F63" s="149">
        <v>55</v>
      </c>
      <c r="G63" s="152"/>
      <c r="H63" s="151"/>
      <c r="I63" s="151"/>
      <c r="J63" s="151"/>
      <c r="K63" s="150"/>
    </row>
    <row r="64" spans="1:11" ht="15">
      <c r="A64" s="315"/>
      <c r="B64" s="315"/>
      <c r="C64" s="147"/>
      <c r="D64" s="157"/>
      <c r="E64" s="39" t="s">
        <v>188</v>
      </c>
      <c r="F64" s="149">
        <v>56</v>
      </c>
      <c r="G64" s="152"/>
      <c r="H64" s="151"/>
      <c r="I64" s="151"/>
      <c r="J64" s="151"/>
      <c r="K64" s="150"/>
    </row>
    <row r="65" spans="1:11" ht="15" customHeight="1">
      <c r="A65" s="315"/>
      <c r="B65" s="315"/>
      <c r="C65" s="147" t="s">
        <v>73</v>
      </c>
      <c r="D65" s="314" t="s">
        <v>352</v>
      </c>
      <c r="E65" s="314"/>
      <c r="F65" s="149">
        <v>57</v>
      </c>
      <c r="G65" s="152"/>
      <c r="H65" s="151"/>
      <c r="I65" s="151"/>
      <c r="J65" s="151"/>
      <c r="K65" s="150"/>
    </row>
    <row r="66" spans="1:11" ht="15" customHeight="1">
      <c r="A66" s="315"/>
      <c r="B66" s="315"/>
      <c r="C66" s="147"/>
      <c r="D66" s="148" t="s">
        <v>190</v>
      </c>
      <c r="E66" s="158" t="s">
        <v>353</v>
      </c>
      <c r="F66" s="149">
        <v>58</v>
      </c>
      <c r="G66" s="152"/>
      <c r="H66" s="151"/>
      <c r="I66" s="151"/>
      <c r="J66" s="151"/>
      <c r="K66" s="150"/>
    </row>
    <row r="67" spans="1:11" ht="15">
      <c r="A67" s="315"/>
      <c r="B67" s="315"/>
      <c r="C67" s="147"/>
      <c r="D67" s="148" t="s">
        <v>192</v>
      </c>
      <c r="E67" s="158" t="s">
        <v>354</v>
      </c>
      <c r="F67" s="149">
        <v>59</v>
      </c>
      <c r="G67" s="152"/>
      <c r="H67" s="151"/>
      <c r="I67" s="151"/>
      <c r="J67" s="151"/>
      <c r="K67" s="150"/>
    </row>
    <row r="68" spans="1:11" ht="26.25">
      <c r="A68" s="315"/>
      <c r="B68" s="315"/>
      <c r="C68" s="147"/>
      <c r="D68" s="148" t="s">
        <v>195</v>
      </c>
      <c r="E68" s="158" t="s">
        <v>355</v>
      </c>
      <c r="F68" s="149">
        <v>60</v>
      </c>
      <c r="G68" s="152"/>
      <c r="H68" s="151"/>
      <c r="I68" s="151"/>
      <c r="J68" s="151"/>
      <c r="K68" s="150"/>
    </row>
    <row r="69" spans="1:11" ht="15">
      <c r="A69" s="315"/>
      <c r="B69" s="315"/>
      <c r="C69" s="147"/>
      <c r="D69" s="148" t="s">
        <v>356</v>
      </c>
      <c r="E69" s="158" t="s">
        <v>357</v>
      </c>
      <c r="F69" s="149">
        <v>61</v>
      </c>
      <c r="G69" s="152"/>
      <c r="H69" s="151"/>
      <c r="I69" s="151"/>
      <c r="J69" s="151"/>
      <c r="K69" s="150"/>
    </row>
    <row r="70" spans="1:11" ht="15" customHeight="1">
      <c r="A70" s="315"/>
      <c r="B70" s="315"/>
      <c r="C70" s="147" t="s">
        <v>75</v>
      </c>
      <c r="D70" s="314" t="s">
        <v>197</v>
      </c>
      <c r="E70" s="314"/>
      <c r="F70" s="149">
        <v>62</v>
      </c>
      <c r="G70" s="152"/>
      <c r="H70" s="151"/>
      <c r="I70" s="151"/>
      <c r="J70" s="151"/>
      <c r="K70" s="150"/>
    </row>
    <row r="71" spans="1:11" ht="15" customHeight="1">
      <c r="A71" s="315"/>
      <c r="B71" s="315"/>
      <c r="C71" s="147" t="s">
        <v>134</v>
      </c>
      <c r="D71" s="314" t="s">
        <v>358</v>
      </c>
      <c r="E71" s="314"/>
      <c r="F71" s="149">
        <v>63</v>
      </c>
      <c r="G71" s="152"/>
      <c r="H71" s="151"/>
      <c r="I71" s="151"/>
      <c r="J71" s="151"/>
      <c r="K71" s="150"/>
    </row>
    <row r="72" spans="1:11" ht="15" customHeight="1">
      <c r="A72" s="315"/>
      <c r="B72" s="315"/>
      <c r="C72" s="147"/>
      <c r="D72" s="314" t="s">
        <v>359</v>
      </c>
      <c r="E72" s="314"/>
      <c r="F72" s="149">
        <v>64</v>
      </c>
      <c r="G72" s="152"/>
      <c r="H72" s="151"/>
      <c r="I72" s="151"/>
      <c r="J72" s="151"/>
      <c r="K72" s="150"/>
    </row>
    <row r="73" spans="1:11" ht="15" customHeight="1">
      <c r="A73" s="315"/>
      <c r="B73" s="315"/>
      <c r="C73" s="147"/>
      <c r="D73" s="317" t="s">
        <v>200</v>
      </c>
      <c r="E73" s="317"/>
      <c r="F73" s="149">
        <v>65</v>
      </c>
      <c r="G73" s="152"/>
      <c r="H73" s="151"/>
      <c r="I73" s="151"/>
      <c r="J73" s="151"/>
      <c r="K73" s="150"/>
    </row>
    <row r="74" spans="1:11" ht="15" customHeight="1">
      <c r="A74" s="315"/>
      <c r="B74" s="315"/>
      <c r="C74" s="147"/>
      <c r="D74" s="317" t="s">
        <v>201</v>
      </c>
      <c r="E74" s="317"/>
      <c r="F74" s="149">
        <v>66</v>
      </c>
      <c r="G74" s="152"/>
      <c r="H74" s="151"/>
      <c r="I74" s="151"/>
      <c r="J74" s="151"/>
      <c r="K74" s="150"/>
    </row>
    <row r="75" spans="1:11" ht="15" customHeight="1">
      <c r="A75" s="315"/>
      <c r="B75" s="315"/>
      <c r="C75" s="147" t="s">
        <v>202</v>
      </c>
      <c r="D75" s="314" t="s">
        <v>203</v>
      </c>
      <c r="E75" s="314"/>
      <c r="F75" s="149">
        <v>67</v>
      </c>
      <c r="G75" s="152"/>
      <c r="H75" s="151"/>
      <c r="I75" s="151"/>
      <c r="J75" s="151"/>
      <c r="K75" s="150"/>
    </row>
    <row r="76" spans="1:11" ht="15" customHeight="1">
      <c r="A76" s="315"/>
      <c r="B76" s="315"/>
      <c r="C76" s="147" t="s">
        <v>204</v>
      </c>
      <c r="D76" s="314" t="s">
        <v>205</v>
      </c>
      <c r="E76" s="314"/>
      <c r="F76" s="149">
        <v>68</v>
      </c>
      <c r="G76" s="152"/>
      <c r="H76" s="151"/>
      <c r="I76" s="151"/>
      <c r="J76" s="151"/>
      <c r="K76" s="150"/>
    </row>
    <row r="77" spans="1:11" ht="15" customHeight="1">
      <c r="A77" s="315"/>
      <c r="B77" s="315"/>
      <c r="C77" s="147" t="s">
        <v>206</v>
      </c>
      <c r="D77" s="314" t="s">
        <v>207</v>
      </c>
      <c r="E77" s="314"/>
      <c r="F77" s="149">
        <v>69</v>
      </c>
      <c r="G77" s="152"/>
      <c r="H77" s="151"/>
      <c r="I77" s="151"/>
      <c r="J77" s="151"/>
      <c r="K77" s="150"/>
    </row>
    <row r="78" spans="1:11" ht="15">
      <c r="A78" s="315"/>
      <c r="B78" s="315"/>
      <c r="C78" s="147"/>
      <c r="D78" s="148" t="s">
        <v>208</v>
      </c>
      <c r="E78" s="148" t="s">
        <v>209</v>
      </c>
      <c r="F78" s="149">
        <v>70</v>
      </c>
      <c r="G78" s="152"/>
      <c r="H78" s="151"/>
      <c r="I78" s="151"/>
      <c r="J78" s="151"/>
      <c r="K78" s="150"/>
    </row>
    <row r="79" spans="1:11" ht="15" customHeight="1">
      <c r="A79" s="315"/>
      <c r="B79" s="315"/>
      <c r="C79" s="147"/>
      <c r="D79" s="148" t="s">
        <v>210</v>
      </c>
      <c r="E79" s="148" t="s">
        <v>211</v>
      </c>
      <c r="F79" s="149">
        <v>71</v>
      </c>
      <c r="G79" s="152"/>
      <c r="H79" s="151"/>
      <c r="I79" s="151"/>
      <c r="J79" s="151"/>
      <c r="K79" s="150"/>
    </row>
    <row r="80" spans="1:11" ht="15">
      <c r="A80" s="315"/>
      <c r="B80" s="315"/>
      <c r="C80" s="147"/>
      <c r="D80" s="148" t="s">
        <v>212</v>
      </c>
      <c r="E80" s="148" t="s">
        <v>213</v>
      </c>
      <c r="F80" s="149">
        <v>72</v>
      </c>
      <c r="G80" s="152"/>
      <c r="H80" s="151"/>
      <c r="I80" s="151"/>
      <c r="J80" s="151"/>
      <c r="K80" s="150"/>
    </row>
    <row r="81" spans="1:11" ht="15" customHeight="1">
      <c r="A81" s="315"/>
      <c r="B81" s="315"/>
      <c r="C81" s="147"/>
      <c r="D81" s="148" t="s">
        <v>214</v>
      </c>
      <c r="E81" s="148" t="s">
        <v>215</v>
      </c>
      <c r="F81" s="149">
        <v>73</v>
      </c>
      <c r="G81" s="152"/>
      <c r="H81" s="151"/>
      <c r="I81" s="151"/>
      <c r="J81" s="151"/>
      <c r="K81" s="150"/>
    </row>
    <row r="82" spans="1:11" ht="17.25" customHeight="1">
      <c r="A82" s="315"/>
      <c r="B82" s="315"/>
      <c r="C82" s="147"/>
      <c r="D82" s="148"/>
      <c r="E82" s="148" t="s">
        <v>360</v>
      </c>
      <c r="F82" s="149">
        <v>74</v>
      </c>
      <c r="G82" s="152"/>
      <c r="H82" s="151"/>
      <c r="I82" s="151"/>
      <c r="J82" s="151"/>
      <c r="K82" s="150"/>
    </row>
    <row r="83" spans="1:11" ht="17.25" customHeight="1">
      <c r="A83" s="315"/>
      <c r="B83" s="315"/>
      <c r="C83" s="147"/>
      <c r="D83" s="148" t="s">
        <v>217</v>
      </c>
      <c r="E83" s="148" t="s">
        <v>218</v>
      </c>
      <c r="F83" s="149">
        <v>75</v>
      </c>
      <c r="G83" s="152"/>
      <c r="H83" s="151"/>
      <c r="I83" s="151"/>
      <c r="J83" s="151"/>
      <c r="K83" s="150"/>
    </row>
    <row r="84" spans="1:11" ht="38.25">
      <c r="A84" s="315"/>
      <c r="B84" s="315"/>
      <c r="C84" s="147"/>
      <c r="D84" s="148" t="s">
        <v>219</v>
      </c>
      <c r="E84" s="148" t="s">
        <v>220</v>
      </c>
      <c r="F84" s="149">
        <v>76</v>
      </c>
      <c r="G84" s="152"/>
      <c r="H84" s="151"/>
      <c r="I84" s="151"/>
      <c r="J84" s="151"/>
      <c r="K84" s="150"/>
    </row>
    <row r="85" spans="1:11" ht="25.5">
      <c r="A85" s="315"/>
      <c r="B85" s="315"/>
      <c r="C85" s="147"/>
      <c r="D85" s="148" t="s">
        <v>221</v>
      </c>
      <c r="E85" s="148" t="s">
        <v>222</v>
      </c>
      <c r="F85" s="149">
        <v>77</v>
      </c>
      <c r="G85" s="152"/>
      <c r="H85" s="151"/>
      <c r="I85" s="151"/>
      <c r="J85" s="151"/>
      <c r="K85" s="150"/>
    </row>
    <row r="86" spans="1:11" ht="15" customHeight="1">
      <c r="A86" s="315"/>
      <c r="B86" s="315"/>
      <c r="C86" s="147" t="s">
        <v>223</v>
      </c>
      <c r="D86" s="314" t="s">
        <v>76</v>
      </c>
      <c r="E86" s="314"/>
      <c r="F86" s="149">
        <v>78</v>
      </c>
      <c r="G86" s="152"/>
      <c r="H86" s="151"/>
      <c r="I86" s="151"/>
      <c r="J86" s="151"/>
      <c r="K86" s="150"/>
    </row>
    <row r="87" spans="1:11" ht="25.5" customHeight="1">
      <c r="A87" s="315"/>
      <c r="B87" s="315"/>
      <c r="C87" s="316" t="s">
        <v>361</v>
      </c>
      <c r="D87" s="316"/>
      <c r="E87" s="316"/>
      <c r="F87" s="149">
        <v>79</v>
      </c>
      <c r="G87" s="152"/>
      <c r="H87" s="151"/>
      <c r="I87" s="151"/>
      <c r="J87" s="151"/>
      <c r="K87" s="150"/>
    </row>
    <row r="88" spans="1:11" ht="27.75" customHeight="1">
      <c r="A88" s="315"/>
      <c r="B88" s="315"/>
      <c r="C88" s="147" t="s">
        <v>13</v>
      </c>
      <c r="D88" s="318" t="s">
        <v>225</v>
      </c>
      <c r="E88" s="318"/>
      <c r="F88" s="149">
        <v>80</v>
      </c>
      <c r="G88" s="152"/>
      <c r="H88" s="151"/>
      <c r="I88" s="151"/>
      <c r="J88" s="151"/>
      <c r="K88" s="150"/>
    </row>
    <row r="89" spans="1:11" ht="15" customHeight="1">
      <c r="A89" s="315"/>
      <c r="B89" s="315"/>
      <c r="C89" s="147" t="s">
        <v>15</v>
      </c>
      <c r="D89" s="319" t="s">
        <v>226</v>
      </c>
      <c r="E89" s="319"/>
      <c r="F89" s="149">
        <v>81</v>
      </c>
      <c r="G89" s="152"/>
      <c r="H89" s="151"/>
      <c r="I89" s="151"/>
      <c r="J89" s="151"/>
      <c r="K89" s="150"/>
    </row>
    <row r="90" spans="1:11" ht="15" customHeight="1">
      <c r="A90" s="315"/>
      <c r="B90" s="315"/>
      <c r="C90" s="147" t="s">
        <v>63</v>
      </c>
      <c r="D90" s="319" t="s">
        <v>227</v>
      </c>
      <c r="E90" s="319"/>
      <c r="F90" s="149">
        <v>82</v>
      </c>
      <c r="G90" s="152"/>
      <c r="H90" s="151"/>
      <c r="I90" s="151"/>
      <c r="J90" s="151"/>
      <c r="K90" s="150"/>
    </row>
    <row r="91" spans="1:11" ht="15" customHeight="1">
      <c r="A91" s="315"/>
      <c r="B91" s="315"/>
      <c r="C91" s="147" t="s">
        <v>73</v>
      </c>
      <c r="D91" s="319" t="s">
        <v>228</v>
      </c>
      <c r="E91" s="319"/>
      <c r="F91" s="149">
        <v>83</v>
      </c>
      <c r="G91" s="152"/>
      <c r="H91" s="151"/>
      <c r="I91" s="151"/>
      <c r="J91" s="151"/>
      <c r="K91" s="150"/>
    </row>
    <row r="92" spans="1:11" ht="16.5" customHeight="1">
      <c r="A92" s="315"/>
      <c r="B92" s="315"/>
      <c r="C92" s="147" t="s">
        <v>75</v>
      </c>
      <c r="D92" s="319" t="s">
        <v>229</v>
      </c>
      <c r="E92" s="319"/>
      <c r="F92" s="149">
        <v>84</v>
      </c>
      <c r="G92" s="152"/>
      <c r="H92" s="151"/>
      <c r="I92" s="151"/>
      <c r="J92" s="151"/>
      <c r="K92" s="150"/>
    </row>
    <row r="93" spans="1:11" ht="15" customHeight="1">
      <c r="A93" s="315"/>
      <c r="B93" s="315"/>
      <c r="C93" s="147" t="s">
        <v>134</v>
      </c>
      <c r="D93" s="319" t="s">
        <v>362</v>
      </c>
      <c r="E93" s="319"/>
      <c r="F93" s="149">
        <v>85</v>
      </c>
      <c r="G93" s="152"/>
      <c r="H93" s="151"/>
      <c r="I93" s="151"/>
      <c r="J93" s="151"/>
      <c r="K93" s="150"/>
    </row>
    <row r="94" spans="1:11" ht="24" customHeight="1">
      <c r="A94" s="315"/>
      <c r="B94" s="315"/>
      <c r="C94" s="316" t="s">
        <v>363</v>
      </c>
      <c r="D94" s="316"/>
      <c r="E94" s="316"/>
      <c r="F94" s="149">
        <v>86</v>
      </c>
      <c r="G94" s="152"/>
      <c r="H94" s="151"/>
      <c r="I94" s="151"/>
      <c r="J94" s="151"/>
      <c r="K94" s="150"/>
    </row>
    <row r="95" spans="1:11" ht="15" customHeight="1">
      <c r="A95" s="315"/>
      <c r="B95" s="315"/>
      <c r="C95" s="147" t="s">
        <v>27</v>
      </c>
      <c r="D95" s="316" t="s">
        <v>364</v>
      </c>
      <c r="E95" s="316"/>
      <c r="F95" s="149">
        <v>87</v>
      </c>
      <c r="G95" s="152"/>
      <c r="H95" s="151"/>
      <c r="I95" s="151"/>
      <c r="J95" s="151"/>
      <c r="K95" s="150"/>
    </row>
    <row r="96" spans="1:11" ht="15" customHeight="1">
      <c r="A96" s="315"/>
      <c r="B96" s="315"/>
      <c r="C96" s="147" t="s">
        <v>29</v>
      </c>
      <c r="D96" s="314" t="s">
        <v>365</v>
      </c>
      <c r="E96" s="314"/>
      <c r="F96" s="149">
        <v>88</v>
      </c>
      <c r="G96" s="152"/>
      <c r="H96" s="151"/>
      <c r="I96" s="151"/>
      <c r="J96" s="151"/>
      <c r="K96" s="150"/>
    </row>
    <row r="97" spans="1:11" ht="15" customHeight="1">
      <c r="A97" s="315"/>
      <c r="B97" s="315"/>
      <c r="C97" s="315"/>
      <c r="D97" s="314" t="s">
        <v>234</v>
      </c>
      <c r="E97" s="314"/>
      <c r="F97" s="149">
        <v>89</v>
      </c>
      <c r="G97" s="152"/>
      <c r="H97" s="151"/>
      <c r="I97" s="151"/>
      <c r="J97" s="151"/>
      <c r="K97" s="150"/>
    </row>
    <row r="98" spans="1:11" ht="15" customHeight="1">
      <c r="A98" s="315"/>
      <c r="B98" s="315"/>
      <c r="C98" s="315"/>
      <c r="D98" s="314" t="s">
        <v>235</v>
      </c>
      <c r="E98" s="314"/>
      <c r="F98" s="149">
        <v>90</v>
      </c>
      <c r="G98" s="152"/>
      <c r="H98" s="151"/>
      <c r="I98" s="151"/>
      <c r="J98" s="151"/>
      <c r="K98" s="150"/>
    </row>
    <row r="99" spans="1:11" ht="15" customHeight="1">
      <c r="A99" s="315"/>
      <c r="B99" s="315"/>
      <c r="C99" s="315"/>
      <c r="D99" s="314" t="s">
        <v>236</v>
      </c>
      <c r="E99" s="314"/>
      <c r="F99" s="149">
        <v>91</v>
      </c>
      <c r="G99" s="152"/>
      <c r="H99" s="151"/>
      <c r="I99" s="151"/>
      <c r="J99" s="151"/>
      <c r="K99" s="150"/>
    </row>
    <row r="100" spans="1:11" ht="15" customHeight="1">
      <c r="A100" s="315"/>
      <c r="B100" s="315"/>
      <c r="C100" s="147" t="s">
        <v>31</v>
      </c>
      <c r="D100" s="314" t="s">
        <v>366</v>
      </c>
      <c r="E100" s="314"/>
      <c r="F100" s="149">
        <v>92</v>
      </c>
      <c r="G100" s="152"/>
      <c r="H100" s="151"/>
      <c r="I100" s="151"/>
      <c r="J100" s="159"/>
      <c r="K100" s="150"/>
    </row>
    <row r="101" spans="1:11" ht="15" customHeight="1">
      <c r="A101" s="315"/>
      <c r="B101" s="315"/>
      <c r="C101" s="147"/>
      <c r="D101" s="314" t="s">
        <v>367</v>
      </c>
      <c r="E101" s="314"/>
      <c r="F101" s="149">
        <v>93</v>
      </c>
      <c r="G101" s="152"/>
      <c r="H101" s="151"/>
      <c r="I101" s="151"/>
      <c r="J101" s="159"/>
      <c r="K101" s="150"/>
    </row>
    <row r="102" spans="1:11" ht="27.75" customHeight="1">
      <c r="A102" s="315"/>
      <c r="B102" s="315"/>
      <c r="C102" s="147"/>
      <c r="D102" s="148"/>
      <c r="E102" s="148" t="s">
        <v>239</v>
      </c>
      <c r="F102" s="149">
        <v>94</v>
      </c>
      <c r="G102" s="152"/>
      <c r="H102" s="151"/>
      <c r="I102" s="151"/>
      <c r="J102" s="159"/>
      <c r="K102" s="150"/>
    </row>
    <row r="103" spans="1:11" ht="30" customHeight="1">
      <c r="A103" s="315"/>
      <c r="B103" s="315"/>
      <c r="C103" s="147"/>
      <c r="D103" s="148"/>
      <c r="E103" s="148" t="s">
        <v>240</v>
      </c>
      <c r="F103" s="149">
        <v>95</v>
      </c>
      <c r="G103" s="152"/>
      <c r="H103" s="151"/>
      <c r="I103" s="151"/>
      <c r="J103" s="159"/>
      <c r="K103" s="150"/>
    </row>
    <row r="104" spans="1:11" ht="15" customHeight="1">
      <c r="A104" s="315"/>
      <c r="B104" s="315"/>
      <c r="C104" s="147"/>
      <c r="D104" s="314" t="s">
        <v>241</v>
      </c>
      <c r="E104" s="314"/>
      <c r="F104" s="149">
        <v>96</v>
      </c>
      <c r="G104" s="152"/>
      <c r="H104" s="151"/>
      <c r="I104" s="151"/>
      <c r="J104" s="159"/>
      <c r="K104" s="150"/>
    </row>
    <row r="105" spans="1:11" ht="15" customHeight="1">
      <c r="A105" s="315"/>
      <c r="B105" s="315"/>
      <c r="C105" s="147"/>
      <c r="D105" s="314" t="s">
        <v>368</v>
      </c>
      <c r="E105" s="314"/>
      <c r="F105" s="149">
        <v>97</v>
      </c>
      <c r="G105" s="152"/>
      <c r="H105" s="151"/>
      <c r="I105" s="151"/>
      <c r="J105" s="159"/>
      <c r="K105" s="150"/>
    </row>
    <row r="106" spans="1:11" ht="15" customHeight="1">
      <c r="A106" s="315"/>
      <c r="B106" s="315"/>
      <c r="C106" s="147"/>
      <c r="D106" s="314" t="s">
        <v>243</v>
      </c>
      <c r="E106" s="314"/>
      <c r="F106" s="149">
        <v>98</v>
      </c>
      <c r="G106" s="152"/>
      <c r="H106" s="151"/>
      <c r="I106" s="151"/>
      <c r="J106" s="159"/>
      <c r="K106" s="150"/>
    </row>
    <row r="107" spans="1:11" ht="15" customHeight="1">
      <c r="A107" s="315"/>
      <c r="B107" s="315"/>
      <c r="C107" s="147"/>
      <c r="D107" s="314" t="s">
        <v>244</v>
      </c>
      <c r="E107" s="314"/>
      <c r="F107" s="149">
        <v>99</v>
      </c>
      <c r="G107" s="152"/>
      <c r="H107" s="151"/>
      <c r="I107" s="151"/>
      <c r="J107" s="159"/>
      <c r="K107" s="150"/>
    </row>
    <row r="108" spans="1:11" ht="15" customHeight="1">
      <c r="A108" s="315"/>
      <c r="B108" s="315"/>
      <c r="C108" s="147" t="s">
        <v>33</v>
      </c>
      <c r="D108" s="314" t="s">
        <v>369</v>
      </c>
      <c r="E108" s="314"/>
      <c r="F108" s="149">
        <v>100</v>
      </c>
      <c r="G108" s="152"/>
      <c r="H108" s="151"/>
      <c r="I108" s="151"/>
      <c r="J108" s="159"/>
      <c r="K108" s="150"/>
    </row>
    <row r="109" spans="1:11" ht="15" customHeight="1">
      <c r="A109" s="315"/>
      <c r="B109" s="315"/>
      <c r="C109" s="147"/>
      <c r="D109" s="314" t="s">
        <v>246</v>
      </c>
      <c r="E109" s="314"/>
      <c r="F109" s="149">
        <v>101</v>
      </c>
      <c r="G109" s="152"/>
      <c r="H109" s="151"/>
      <c r="I109" s="151"/>
      <c r="J109" s="159"/>
      <c r="K109" s="150"/>
    </row>
    <row r="110" spans="1:11" ht="28.5" customHeight="1">
      <c r="A110" s="315"/>
      <c r="B110" s="315"/>
      <c r="C110" s="147"/>
      <c r="D110" s="314" t="s">
        <v>247</v>
      </c>
      <c r="E110" s="314"/>
      <c r="F110" s="149">
        <v>102</v>
      </c>
      <c r="G110" s="152"/>
      <c r="H110" s="151"/>
      <c r="I110" s="151"/>
      <c r="J110" s="159"/>
      <c r="K110" s="150"/>
    </row>
    <row r="111" spans="1:11" ht="46.5" customHeight="1">
      <c r="A111" s="315"/>
      <c r="B111" s="315"/>
      <c r="C111" s="147"/>
      <c r="D111" s="314" t="s">
        <v>248</v>
      </c>
      <c r="E111" s="314"/>
      <c r="F111" s="149">
        <v>103</v>
      </c>
      <c r="G111" s="152"/>
      <c r="H111" s="151"/>
      <c r="I111" s="151"/>
      <c r="J111" s="159"/>
      <c r="K111" s="150"/>
    </row>
    <row r="112" spans="1:11" ht="39" customHeight="1">
      <c r="A112" s="315"/>
      <c r="B112" s="315"/>
      <c r="C112" s="147" t="s">
        <v>36</v>
      </c>
      <c r="D112" s="314" t="s">
        <v>370</v>
      </c>
      <c r="E112" s="314"/>
      <c r="F112" s="149">
        <v>104</v>
      </c>
      <c r="G112" s="152"/>
      <c r="H112" s="151"/>
      <c r="I112" s="151"/>
      <c r="J112" s="159"/>
      <c r="K112" s="150"/>
    </row>
    <row r="113" spans="1:11" ht="15" customHeight="1">
      <c r="A113" s="315"/>
      <c r="B113" s="315"/>
      <c r="C113" s="315"/>
      <c r="D113" s="314" t="s">
        <v>250</v>
      </c>
      <c r="E113" s="314"/>
      <c r="F113" s="149">
        <v>105</v>
      </c>
      <c r="G113" s="152"/>
      <c r="H113" s="151"/>
      <c r="I113" s="151"/>
      <c r="J113" s="159"/>
      <c r="K113" s="150"/>
    </row>
    <row r="114" spans="1:11" ht="15" customHeight="1">
      <c r="A114" s="315"/>
      <c r="B114" s="315"/>
      <c r="C114" s="315"/>
      <c r="D114" s="148"/>
      <c r="E114" s="160" t="s">
        <v>251</v>
      </c>
      <c r="F114" s="149">
        <v>106</v>
      </c>
      <c r="G114" s="152"/>
      <c r="H114" s="151"/>
      <c r="I114" s="151"/>
      <c r="J114" s="159"/>
      <c r="K114" s="150"/>
    </row>
    <row r="115" spans="1:11" ht="15" customHeight="1">
      <c r="A115" s="315"/>
      <c r="B115" s="315"/>
      <c r="C115" s="315"/>
      <c r="D115" s="148"/>
      <c r="E115" s="160" t="s">
        <v>252</v>
      </c>
      <c r="F115" s="149">
        <v>107</v>
      </c>
      <c r="G115" s="152"/>
      <c r="H115" s="151"/>
      <c r="I115" s="151"/>
      <c r="J115" s="159"/>
      <c r="K115" s="150"/>
    </row>
    <row r="116" spans="1:11" ht="15" customHeight="1">
      <c r="A116" s="315"/>
      <c r="B116" s="315"/>
      <c r="C116" s="315"/>
      <c r="D116" s="314" t="s">
        <v>253</v>
      </c>
      <c r="E116" s="314"/>
      <c r="F116" s="149">
        <v>108</v>
      </c>
      <c r="G116" s="152"/>
      <c r="H116" s="151"/>
      <c r="I116" s="151"/>
      <c r="J116" s="159"/>
      <c r="K116" s="150"/>
    </row>
    <row r="117" spans="1:11" ht="15" customHeight="1">
      <c r="A117" s="315"/>
      <c r="B117" s="315"/>
      <c r="C117" s="315"/>
      <c r="D117" s="148"/>
      <c r="E117" s="160" t="s">
        <v>251</v>
      </c>
      <c r="F117" s="149">
        <v>109</v>
      </c>
      <c r="G117" s="152"/>
      <c r="H117" s="151"/>
      <c r="I117" s="151"/>
      <c r="J117" s="159"/>
      <c r="K117" s="150"/>
    </row>
    <row r="118" spans="1:11" ht="15" customHeight="1">
      <c r="A118" s="315"/>
      <c r="B118" s="315"/>
      <c r="C118" s="315"/>
      <c r="D118" s="148"/>
      <c r="E118" s="160" t="s">
        <v>252</v>
      </c>
      <c r="F118" s="149">
        <v>110</v>
      </c>
      <c r="G118" s="152"/>
      <c r="H118" s="151"/>
      <c r="I118" s="151"/>
      <c r="J118" s="159"/>
      <c r="K118" s="150"/>
    </row>
    <row r="119" spans="1:11" ht="15" customHeight="1">
      <c r="A119" s="315"/>
      <c r="B119" s="315"/>
      <c r="C119" s="315"/>
      <c r="D119" s="314" t="s">
        <v>371</v>
      </c>
      <c r="E119" s="314"/>
      <c r="F119" s="149">
        <v>111</v>
      </c>
      <c r="G119" s="152"/>
      <c r="H119" s="151"/>
      <c r="I119" s="151"/>
      <c r="J119" s="159"/>
      <c r="K119" s="150"/>
    </row>
    <row r="120" spans="1:11" ht="15" customHeight="1">
      <c r="A120" s="315"/>
      <c r="B120" s="315"/>
      <c r="C120" s="147"/>
      <c r="D120" s="314" t="s">
        <v>255</v>
      </c>
      <c r="E120" s="314"/>
      <c r="F120" s="149">
        <v>112</v>
      </c>
      <c r="G120" s="152"/>
      <c r="H120" s="151"/>
      <c r="I120" s="151"/>
      <c r="J120" s="159"/>
      <c r="K120" s="150"/>
    </row>
    <row r="121" spans="1:11" ht="15" customHeight="1">
      <c r="A121" s="315"/>
      <c r="B121" s="315"/>
      <c r="C121" s="147" t="s">
        <v>38</v>
      </c>
      <c r="D121" s="314" t="s">
        <v>372</v>
      </c>
      <c r="E121" s="314"/>
      <c r="F121" s="149">
        <v>113</v>
      </c>
      <c r="G121" s="152"/>
      <c r="H121" s="151"/>
      <c r="I121" s="151"/>
      <c r="J121" s="151"/>
      <c r="K121" s="150"/>
    </row>
    <row r="122" spans="1:11" ht="15" customHeight="1">
      <c r="A122" s="315"/>
      <c r="B122" s="315"/>
      <c r="C122" s="315"/>
      <c r="D122" s="314" t="s">
        <v>373</v>
      </c>
      <c r="E122" s="314"/>
      <c r="F122" s="149">
        <v>114</v>
      </c>
      <c r="G122" s="152"/>
      <c r="H122" s="151"/>
      <c r="I122" s="151"/>
      <c r="J122" s="151"/>
      <c r="K122" s="150"/>
    </row>
    <row r="123" spans="1:11" ht="15" customHeight="1">
      <c r="A123" s="315"/>
      <c r="B123" s="315"/>
      <c r="C123" s="315"/>
      <c r="D123" s="314" t="s">
        <v>374</v>
      </c>
      <c r="E123" s="314"/>
      <c r="F123" s="149">
        <v>115</v>
      </c>
      <c r="G123" s="152"/>
      <c r="H123" s="151"/>
      <c r="I123" s="151"/>
      <c r="J123" s="151"/>
      <c r="K123" s="150"/>
    </row>
    <row r="124" spans="1:11" ht="15" customHeight="1">
      <c r="A124" s="315"/>
      <c r="B124" s="315"/>
      <c r="C124" s="315"/>
      <c r="D124" s="314" t="s">
        <v>375</v>
      </c>
      <c r="E124" s="314"/>
      <c r="F124" s="149">
        <v>116</v>
      </c>
      <c r="G124" s="152"/>
      <c r="H124" s="151"/>
      <c r="I124" s="151"/>
      <c r="J124" s="151"/>
      <c r="K124" s="150"/>
    </row>
    <row r="125" spans="1:11" ht="15" customHeight="1">
      <c r="A125" s="315"/>
      <c r="B125" s="315"/>
      <c r="C125" s="315"/>
      <c r="D125" s="314" t="s">
        <v>376</v>
      </c>
      <c r="E125" s="314"/>
      <c r="F125" s="149">
        <v>117</v>
      </c>
      <c r="G125" s="152"/>
      <c r="H125" s="151"/>
      <c r="I125" s="151"/>
      <c r="J125" s="151"/>
      <c r="K125" s="150"/>
    </row>
    <row r="126" spans="1:11" ht="15" customHeight="1">
      <c r="A126" s="315"/>
      <c r="B126" s="315"/>
      <c r="C126" s="315"/>
      <c r="D126" s="314" t="s">
        <v>377</v>
      </c>
      <c r="E126" s="314"/>
      <c r="F126" s="149">
        <v>118</v>
      </c>
      <c r="G126" s="152"/>
      <c r="H126" s="151"/>
      <c r="I126" s="151"/>
      <c r="J126" s="151"/>
      <c r="K126" s="150"/>
    </row>
    <row r="127" spans="1:11" ht="15" customHeight="1">
      <c r="A127" s="315"/>
      <c r="B127" s="315"/>
      <c r="C127" s="315"/>
      <c r="D127" s="314" t="s">
        <v>378</v>
      </c>
      <c r="E127" s="314"/>
      <c r="F127" s="149">
        <v>119</v>
      </c>
      <c r="G127" s="152"/>
      <c r="H127" s="151"/>
      <c r="I127" s="151"/>
      <c r="J127" s="151"/>
      <c r="K127" s="150"/>
    </row>
    <row r="128" spans="1:11" ht="24.75" customHeight="1">
      <c r="A128" s="315"/>
      <c r="B128" s="315"/>
      <c r="C128" s="316" t="s">
        <v>379</v>
      </c>
      <c r="D128" s="316"/>
      <c r="E128" s="316"/>
      <c r="F128" s="149">
        <v>120</v>
      </c>
      <c r="G128" s="152"/>
      <c r="H128" s="151"/>
      <c r="I128" s="151"/>
      <c r="J128" s="151"/>
      <c r="K128" s="150"/>
    </row>
    <row r="129" spans="1:11" ht="15" customHeight="1">
      <c r="A129" s="315"/>
      <c r="B129" s="315"/>
      <c r="C129" s="147" t="s">
        <v>13</v>
      </c>
      <c r="D129" s="314" t="s">
        <v>380</v>
      </c>
      <c r="E129" s="314"/>
      <c r="F129" s="149">
        <v>121</v>
      </c>
      <c r="G129" s="152"/>
      <c r="H129" s="151"/>
      <c r="I129" s="151"/>
      <c r="J129" s="151"/>
      <c r="K129" s="150"/>
    </row>
    <row r="130" spans="1:11" ht="15" customHeight="1">
      <c r="A130" s="315"/>
      <c r="B130" s="315"/>
      <c r="C130" s="147"/>
      <c r="D130" s="314" t="s">
        <v>258</v>
      </c>
      <c r="E130" s="314"/>
      <c r="F130" s="149">
        <v>122</v>
      </c>
      <c r="G130" s="152"/>
      <c r="H130" s="151"/>
      <c r="I130" s="151"/>
      <c r="J130" s="151"/>
      <c r="K130" s="150"/>
    </row>
    <row r="131" spans="1:11" ht="15" customHeight="1">
      <c r="A131" s="315"/>
      <c r="B131" s="315"/>
      <c r="C131" s="147"/>
      <c r="D131" s="314" t="s">
        <v>259</v>
      </c>
      <c r="E131" s="314"/>
      <c r="F131" s="149">
        <v>123</v>
      </c>
      <c r="G131" s="152"/>
      <c r="H131" s="151"/>
      <c r="I131" s="151"/>
      <c r="J131" s="151"/>
      <c r="K131" s="150"/>
    </row>
    <row r="132" spans="1:11" ht="15" customHeight="1">
      <c r="A132" s="315"/>
      <c r="B132" s="315"/>
      <c r="C132" s="147" t="s">
        <v>15</v>
      </c>
      <c r="D132" s="314" t="s">
        <v>260</v>
      </c>
      <c r="E132" s="314"/>
      <c r="F132" s="149">
        <v>124</v>
      </c>
      <c r="G132" s="152"/>
      <c r="H132" s="151"/>
      <c r="I132" s="151"/>
      <c r="J132" s="151"/>
      <c r="K132" s="150"/>
    </row>
    <row r="133" spans="1:11" ht="15" customHeight="1">
      <c r="A133" s="315"/>
      <c r="B133" s="315"/>
      <c r="C133" s="147" t="s">
        <v>63</v>
      </c>
      <c r="D133" s="314" t="s">
        <v>261</v>
      </c>
      <c r="E133" s="314"/>
      <c r="F133" s="149">
        <v>125</v>
      </c>
      <c r="G133" s="152"/>
      <c r="H133" s="151"/>
      <c r="I133" s="151"/>
      <c r="J133" s="151"/>
      <c r="K133" s="150"/>
    </row>
    <row r="134" spans="1:11" ht="15" customHeight="1">
      <c r="A134" s="315"/>
      <c r="B134" s="315"/>
      <c r="C134" s="147" t="s">
        <v>73</v>
      </c>
      <c r="D134" s="314" t="s">
        <v>76</v>
      </c>
      <c r="E134" s="314"/>
      <c r="F134" s="149">
        <v>126</v>
      </c>
      <c r="G134" s="152"/>
      <c r="H134" s="151"/>
      <c r="I134" s="151"/>
      <c r="J134" s="151"/>
      <c r="K134" s="150"/>
    </row>
    <row r="135" spans="1:11" ht="27" customHeight="1">
      <c r="A135" s="315"/>
      <c r="B135" s="315"/>
      <c r="C135" s="161" t="s">
        <v>75</v>
      </c>
      <c r="D135" s="314" t="s">
        <v>262</v>
      </c>
      <c r="E135" s="314"/>
      <c r="F135" s="149">
        <v>127</v>
      </c>
      <c r="G135" s="152"/>
      <c r="H135" s="151"/>
      <c r="I135" s="151"/>
      <c r="J135" s="151"/>
      <c r="K135" s="150"/>
    </row>
    <row r="136" spans="1:11" ht="15" customHeight="1">
      <c r="A136" s="315"/>
      <c r="B136" s="315"/>
      <c r="C136" s="139" t="s">
        <v>263</v>
      </c>
      <c r="D136" s="320" t="s">
        <v>381</v>
      </c>
      <c r="E136" s="320"/>
      <c r="F136" s="149">
        <v>128</v>
      </c>
      <c r="G136" s="152"/>
      <c r="H136" s="151"/>
      <c r="I136" s="151"/>
      <c r="J136" s="151"/>
      <c r="K136" s="150"/>
    </row>
    <row r="137" spans="1:11" ht="15">
      <c r="A137" s="315"/>
      <c r="B137" s="147"/>
      <c r="C137" s="162"/>
      <c r="D137" s="163" t="s">
        <v>136</v>
      </c>
      <c r="E137" s="164" t="s">
        <v>265</v>
      </c>
      <c r="F137" s="149">
        <v>129</v>
      </c>
      <c r="G137" s="152"/>
      <c r="H137" s="151"/>
      <c r="I137" s="151"/>
      <c r="J137" s="151"/>
      <c r="K137" s="150"/>
    </row>
    <row r="138" spans="1:11" ht="27" customHeight="1">
      <c r="A138" s="315"/>
      <c r="B138" s="147"/>
      <c r="C138" s="165"/>
      <c r="D138" s="163" t="s">
        <v>266</v>
      </c>
      <c r="E138" s="160" t="s">
        <v>267</v>
      </c>
      <c r="F138" s="149">
        <v>130</v>
      </c>
      <c r="G138" s="152"/>
      <c r="H138" s="151"/>
      <c r="I138" s="151"/>
      <c r="J138" s="151"/>
      <c r="K138" s="150"/>
    </row>
    <row r="139" spans="1:11" ht="27" customHeight="1">
      <c r="A139" s="315"/>
      <c r="B139" s="147"/>
      <c r="C139" s="165"/>
      <c r="D139" s="163" t="s">
        <v>268</v>
      </c>
      <c r="E139" s="166" t="s">
        <v>269</v>
      </c>
      <c r="F139" s="149" t="s">
        <v>382</v>
      </c>
      <c r="G139" s="152"/>
      <c r="H139" s="151"/>
      <c r="I139" s="151"/>
      <c r="J139" s="151"/>
      <c r="K139" s="150"/>
    </row>
    <row r="140" spans="1:11" ht="15" customHeight="1">
      <c r="A140" s="315"/>
      <c r="B140" s="147"/>
      <c r="C140" s="165"/>
      <c r="D140" s="163" t="s">
        <v>138</v>
      </c>
      <c r="E140" s="164" t="s">
        <v>270</v>
      </c>
      <c r="F140" s="149">
        <v>131</v>
      </c>
      <c r="G140" s="152"/>
      <c r="H140" s="151"/>
      <c r="I140" s="151"/>
      <c r="J140" s="151"/>
      <c r="K140" s="150"/>
    </row>
    <row r="141" spans="1:11" ht="15" customHeight="1">
      <c r="A141" s="315"/>
      <c r="B141" s="147"/>
      <c r="C141" s="147"/>
      <c r="D141" s="148" t="s">
        <v>271</v>
      </c>
      <c r="E141" s="148" t="s">
        <v>383</v>
      </c>
      <c r="F141" s="149">
        <v>132</v>
      </c>
      <c r="G141" s="152"/>
      <c r="H141" s="151"/>
      <c r="I141" s="151"/>
      <c r="J141" s="151"/>
      <c r="K141" s="150"/>
    </row>
    <row r="142" spans="1:11" ht="15" customHeight="1">
      <c r="A142" s="315"/>
      <c r="B142" s="147"/>
      <c r="C142" s="147"/>
      <c r="D142" s="148"/>
      <c r="E142" s="148" t="s">
        <v>273</v>
      </c>
      <c r="F142" s="149">
        <v>133</v>
      </c>
      <c r="G142" s="152"/>
      <c r="H142" s="151"/>
      <c r="I142" s="151"/>
      <c r="J142" s="151"/>
      <c r="K142" s="150"/>
    </row>
    <row r="143" spans="1:11" ht="24.75" customHeight="1">
      <c r="A143" s="315"/>
      <c r="B143" s="147"/>
      <c r="C143" s="147"/>
      <c r="D143" s="148"/>
      <c r="E143" s="148" t="s">
        <v>274</v>
      </c>
      <c r="F143" s="149">
        <v>134</v>
      </c>
      <c r="G143" s="152"/>
      <c r="H143" s="151"/>
      <c r="I143" s="151"/>
      <c r="J143" s="151"/>
      <c r="K143" s="150"/>
    </row>
    <row r="144" spans="1:11" ht="15">
      <c r="A144" s="315"/>
      <c r="B144" s="147"/>
      <c r="C144" s="147"/>
      <c r="D144" s="148"/>
      <c r="E144" s="167" t="s">
        <v>275</v>
      </c>
      <c r="F144" s="149">
        <v>135</v>
      </c>
      <c r="G144" s="152"/>
      <c r="H144" s="151"/>
      <c r="I144" s="151"/>
      <c r="J144" s="151"/>
      <c r="K144" s="150"/>
    </row>
    <row r="145" spans="1:11" ht="15" customHeight="1">
      <c r="A145" s="315"/>
      <c r="B145" s="147">
        <v>2</v>
      </c>
      <c r="C145" s="147"/>
      <c r="D145" s="314" t="s">
        <v>384</v>
      </c>
      <c r="E145" s="314"/>
      <c r="F145" s="149">
        <v>136</v>
      </c>
      <c r="G145" s="152"/>
      <c r="H145" s="151"/>
      <c r="I145" s="151"/>
      <c r="J145" s="151"/>
      <c r="K145" s="150"/>
    </row>
    <row r="146" spans="1:11" ht="15" customHeight="1">
      <c r="A146" s="315"/>
      <c r="B146" s="315"/>
      <c r="C146" s="147" t="s">
        <v>13</v>
      </c>
      <c r="D146" s="314" t="s">
        <v>385</v>
      </c>
      <c r="E146" s="314"/>
      <c r="F146" s="149">
        <v>137</v>
      </c>
      <c r="G146" s="152"/>
      <c r="H146" s="151"/>
      <c r="I146" s="151"/>
      <c r="J146" s="151"/>
      <c r="K146" s="150"/>
    </row>
    <row r="147" spans="1:11" ht="15" customHeight="1">
      <c r="A147" s="315"/>
      <c r="B147" s="315"/>
      <c r="C147" s="147"/>
      <c r="D147" s="148" t="s">
        <v>120</v>
      </c>
      <c r="E147" s="148" t="s">
        <v>278</v>
      </c>
      <c r="F147" s="149">
        <v>138</v>
      </c>
      <c r="G147" s="152"/>
      <c r="H147" s="151"/>
      <c r="I147" s="151"/>
      <c r="J147" s="151"/>
      <c r="K147" s="150"/>
    </row>
    <row r="148" spans="1:11" ht="15" customHeight="1">
      <c r="A148" s="315"/>
      <c r="B148" s="315"/>
      <c r="C148" s="147"/>
      <c r="D148" s="148" t="s">
        <v>122</v>
      </c>
      <c r="E148" s="148" t="s">
        <v>279</v>
      </c>
      <c r="F148" s="149">
        <v>139</v>
      </c>
      <c r="G148" s="152"/>
      <c r="H148" s="151"/>
      <c r="I148" s="151"/>
      <c r="J148" s="151"/>
      <c r="K148" s="150"/>
    </row>
    <row r="149" spans="1:11" ht="12.75" customHeight="1">
      <c r="A149" s="315"/>
      <c r="B149" s="315"/>
      <c r="C149" s="147" t="s">
        <v>15</v>
      </c>
      <c r="D149" s="314" t="s">
        <v>386</v>
      </c>
      <c r="E149" s="314"/>
      <c r="F149" s="149">
        <v>140</v>
      </c>
      <c r="G149" s="168"/>
      <c r="H149" s="168"/>
      <c r="I149" s="169"/>
      <c r="J149" s="170"/>
      <c r="K149" s="170"/>
    </row>
    <row r="150" spans="1:11" ht="12.75" customHeight="1">
      <c r="A150" s="315"/>
      <c r="B150" s="315"/>
      <c r="C150" s="147"/>
      <c r="D150" s="148" t="s">
        <v>160</v>
      </c>
      <c r="E150" s="148" t="s">
        <v>278</v>
      </c>
      <c r="F150" s="149">
        <v>141</v>
      </c>
      <c r="G150" s="168"/>
      <c r="H150" s="168"/>
      <c r="I150" s="169"/>
      <c r="J150" s="170"/>
      <c r="K150" s="170"/>
    </row>
    <row r="151" spans="1:11" ht="12.75" customHeight="1">
      <c r="A151" s="315"/>
      <c r="B151" s="315"/>
      <c r="C151" s="147"/>
      <c r="D151" s="148" t="s">
        <v>162</v>
      </c>
      <c r="E151" s="148" t="s">
        <v>279</v>
      </c>
      <c r="F151" s="149">
        <v>142</v>
      </c>
      <c r="G151" s="171"/>
      <c r="H151" s="171"/>
      <c r="I151" s="171"/>
      <c r="J151" s="171"/>
      <c r="K151" s="171"/>
    </row>
    <row r="152" spans="1:11" ht="16.5" customHeight="1">
      <c r="A152" s="315"/>
      <c r="B152" s="315"/>
      <c r="C152" s="147" t="s">
        <v>63</v>
      </c>
      <c r="D152" s="314" t="s">
        <v>281</v>
      </c>
      <c r="E152" s="314"/>
      <c r="F152" s="149">
        <v>143</v>
      </c>
      <c r="G152" s="171"/>
      <c r="H152" s="171"/>
      <c r="I152" s="171"/>
      <c r="J152" s="171"/>
      <c r="K152" s="171"/>
    </row>
    <row r="153" spans="1:11" ht="12.75" customHeight="1">
      <c r="A153" s="315"/>
      <c r="B153" s="147">
        <v>3</v>
      </c>
      <c r="C153" s="147"/>
      <c r="D153" s="314" t="s">
        <v>387</v>
      </c>
      <c r="E153" s="314"/>
      <c r="F153" s="149">
        <v>144</v>
      </c>
      <c r="G153" s="171"/>
      <c r="H153" s="171"/>
      <c r="I153" s="171"/>
      <c r="J153" s="171"/>
      <c r="K153" s="171"/>
    </row>
    <row r="154" spans="1:11" ht="12.75" customHeight="1">
      <c r="A154" s="147" t="s">
        <v>43</v>
      </c>
      <c r="B154" s="147"/>
      <c r="C154" s="147"/>
      <c r="D154" s="314" t="s">
        <v>388</v>
      </c>
      <c r="E154" s="314"/>
      <c r="F154" s="149">
        <v>145</v>
      </c>
      <c r="G154" s="171"/>
      <c r="H154" s="171"/>
      <c r="I154" s="171"/>
      <c r="J154" s="171"/>
      <c r="K154" s="171"/>
    </row>
    <row r="155" spans="1:11" ht="12.75">
      <c r="A155" s="172"/>
      <c r="B155" s="172"/>
      <c r="C155" s="172"/>
      <c r="D155" s="173"/>
      <c r="E155" s="173" t="s">
        <v>283</v>
      </c>
      <c r="F155" s="149">
        <v>146</v>
      </c>
      <c r="G155" s="171"/>
      <c r="H155" s="171"/>
      <c r="I155" s="171"/>
      <c r="J155" s="171"/>
      <c r="K155" s="171"/>
    </row>
    <row r="156" spans="1:11" ht="12.75" customHeight="1">
      <c r="A156" s="172"/>
      <c r="B156" s="172"/>
      <c r="C156" s="172"/>
      <c r="D156" s="173"/>
      <c r="E156" s="173" t="s">
        <v>284</v>
      </c>
      <c r="F156" s="149">
        <v>147</v>
      </c>
      <c r="G156" s="171"/>
      <c r="H156" s="171"/>
      <c r="I156" s="171"/>
      <c r="J156" s="171"/>
      <c r="K156" s="171"/>
    </row>
    <row r="157" spans="1:11" ht="12.75" customHeight="1">
      <c r="A157" s="174" t="s">
        <v>45</v>
      </c>
      <c r="B157" s="175"/>
      <c r="C157" s="175"/>
      <c r="D157" s="302" t="s">
        <v>389</v>
      </c>
      <c r="E157" s="302"/>
      <c r="F157" s="149">
        <v>148</v>
      </c>
      <c r="G157" s="171"/>
      <c r="H157" s="171"/>
      <c r="I157" s="171"/>
      <c r="J157" s="171"/>
      <c r="K157" s="171"/>
    </row>
    <row r="158" spans="1:11" ht="15" customHeight="1">
      <c r="A158" s="176" t="s">
        <v>51</v>
      </c>
      <c r="B158" s="177"/>
      <c r="C158" s="178"/>
      <c r="D158" s="302" t="s">
        <v>94</v>
      </c>
      <c r="E158" s="302"/>
      <c r="F158" s="149">
        <v>149</v>
      </c>
      <c r="G158" s="171"/>
      <c r="H158" s="171"/>
      <c r="I158" s="171"/>
      <c r="J158" s="171"/>
      <c r="K158" s="171"/>
    </row>
    <row r="159" spans="1:11" ht="12.75" customHeight="1">
      <c r="A159" s="179" t="s">
        <v>66</v>
      </c>
      <c r="B159" s="180"/>
      <c r="C159" s="162"/>
      <c r="D159" s="302" t="s">
        <v>390</v>
      </c>
      <c r="E159" s="302"/>
      <c r="F159" s="149">
        <v>150</v>
      </c>
      <c r="G159" s="171"/>
      <c r="H159" s="171"/>
      <c r="I159" s="171"/>
      <c r="J159" s="171"/>
      <c r="K159" s="171"/>
    </row>
    <row r="160" spans="1:11" ht="15" customHeight="1">
      <c r="A160" s="147" t="s">
        <v>68</v>
      </c>
      <c r="B160" s="171"/>
      <c r="C160" s="171"/>
      <c r="D160" s="181" t="s">
        <v>391</v>
      </c>
      <c r="E160" s="181"/>
      <c r="F160" s="171">
        <v>151</v>
      </c>
      <c r="G160" s="171"/>
      <c r="H160" s="171"/>
      <c r="I160" s="171"/>
      <c r="J160" s="171"/>
      <c r="K160" s="171"/>
    </row>
    <row r="161" spans="1:11" ht="14.25" customHeight="1">
      <c r="A161" s="147" t="s">
        <v>77</v>
      </c>
      <c r="B161" s="171"/>
      <c r="C161" s="171"/>
      <c r="D161" s="324" t="s">
        <v>392</v>
      </c>
      <c r="E161" s="324"/>
      <c r="F161" s="171">
        <v>152</v>
      </c>
      <c r="G161" s="171"/>
      <c r="H161" s="171"/>
      <c r="I161" s="171"/>
      <c r="J161" s="171"/>
      <c r="K161" s="171"/>
    </row>
    <row r="165" spans="5:11" ht="15" customHeight="1">
      <c r="E165" s="321" t="s">
        <v>98</v>
      </c>
      <c r="F165" s="321"/>
      <c r="I165" s="322" t="s">
        <v>393</v>
      </c>
      <c r="J165" s="322"/>
      <c r="K165" s="322"/>
    </row>
    <row r="166" spans="9:11" ht="15" customHeight="1">
      <c r="I166" s="323" t="s">
        <v>320</v>
      </c>
      <c r="J166" s="323"/>
      <c r="K166" s="323"/>
    </row>
  </sheetData>
  <sheetProtection selectLockedCells="1" selectUnlockedCells="1"/>
  <mergeCells count="110"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C128:E128"/>
    <mergeCell ref="D129:E129"/>
    <mergeCell ref="D130:E130"/>
    <mergeCell ref="D131:E131"/>
    <mergeCell ref="D132:E132"/>
    <mergeCell ref="D133:E133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D110:E110"/>
    <mergeCell ref="D111:E111"/>
    <mergeCell ref="D112:E112"/>
    <mergeCell ref="C113:C119"/>
    <mergeCell ref="D113:E113"/>
    <mergeCell ref="D116:E116"/>
    <mergeCell ref="D119:E119"/>
    <mergeCell ref="D104:E104"/>
    <mergeCell ref="D105:E105"/>
    <mergeCell ref="D106:E106"/>
    <mergeCell ref="D107:E107"/>
    <mergeCell ref="D108:E108"/>
    <mergeCell ref="D109:E109"/>
    <mergeCell ref="C97:C99"/>
    <mergeCell ref="D97:E97"/>
    <mergeCell ref="D98:E98"/>
    <mergeCell ref="D99:E99"/>
    <mergeCell ref="D100:E100"/>
    <mergeCell ref="D101:E101"/>
    <mergeCell ref="D91:E91"/>
    <mergeCell ref="D92:E92"/>
    <mergeCell ref="D93:E93"/>
    <mergeCell ref="C94:E94"/>
    <mergeCell ref="D95:E95"/>
    <mergeCell ref="D96:E96"/>
    <mergeCell ref="D77:E77"/>
    <mergeCell ref="D86:E86"/>
    <mergeCell ref="C87:E87"/>
    <mergeCell ref="D88:E88"/>
    <mergeCell ref="D89:E89"/>
    <mergeCell ref="D90:E90"/>
    <mergeCell ref="D71:E71"/>
    <mergeCell ref="D72:E72"/>
    <mergeCell ref="D73:E73"/>
    <mergeCell ref="D74:E74"/>
    <mergeCell ref="D75:E75"/>
    <mergeCell ref="D76:E76"/>
    <mergeCell ref="D54:E54"/>
    <mergeCell ref="D55:E55"/>
    <mergeCell ref="D56:E56"/>
    <mergeCell ref="D58:E58"/>
    <mergeCell ref="D65:E65"/>
    <mergeCell ref="D70:E70"/>
    <mergeCell ref="D46:E46"/>
    <mergeCell ref="D47:E47"/>
    <mergeCell ref="D48:E48"/>
    <mergeCell ref="D49:E49"/>
    <mergeCell ref="D50:E50"/>
    <mergeCell ref="D53:E53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68"/>
  <sheetViews>
    <sheetView zoomScalePageLayoutView="0" workbookViewId="0" topLeftCell="A61">
      <selection activeCell="P68" sqref="P68"/>
    </sheetView>
  </sheetViews>
  <sheetFormatPr defaultColWidth="9.140625" defaultRowHeight="12.75"/>
  <cols>
    <col min="1" max="1" width="4.140625" style="182" customWidth="1"/>
    <col min="2" max="2" width="3.7109375" style="182" customWidth="1"/>
    <col min="3" max="3" width="65.57421875" style="183" customWidth="1"/>
    <col min="4" max="4" width="12.57421875" style="182" customWidth="1"/>
    <col min="5" max="5" width="11.28125" style="182" customWidth="1"/>
    <col min="6" max="6" width="13.140625" style="182" customWidth="1"/>
    <col min="7" max="7" width="10.57421875" style="182" customWidth="1"/>
    <col min="8" max="8" width="9.421875" style="182" customWidth="1"/>
    <col min="9" max="9" width="11.7109375" style="182" customWidth="1"/>
    <col min="10" max="16384" width="9.140625" style="182" customWidth="1"/>
  </cols>
  <sheetData>
    <row r="3" spans="3:8" ht="25.5" customHeight="1">
      <c r="C3" s="183" t="s">
        <v>460</v>
      </c>
      <c r="H3" s="184" t="s">
        <v>335</v>
      </c>
    </row>
    <row r="4" spans="3:8" ht="25.5" customHeight="1">
      <c r="C4" s="183" t="s">
        <v>461</v>
      </c>
      <c r="H4" s="184"/>
    </row>
    <row r="5" spans="1:8" ht="30" customHeight="1">
      <c r="A5" s="327" t="s">
        <v>394</v>
      </c>
      <c r="B5" s="327"/>
      <c r="C5" s="327"/>
      <c r="D5" s="327"/>
      <c r="E5" s="327"/>
      <c r="F5" s="327"/>
      <c r="G5" s="327"/>
      <c r="H5" s="327"/>
    </row>
    <row r="6" ht="9.75" customHeight="1"/>
    <row r="7" ht="31.5" customHeight="1">
      <c r="I7" s="185" t="s">
        <v>0</v>
      </c>
    </row>
    <row r="8" spans="1:9" ht="15" customHeight="1">
      <c r="A8" s="328"/>
      <c r="B8" s="329"/>
      <c r="C8" s="330" t="s">
        <v>1</v>
      </c>
      <c r="D8" s="331" t="s">
        <v>395</v>
      </c>
      <c r="E8" s="332" t="s">
        <v>396</v>
      </c>
      <c r="F8" s="332"/>
      <c r="G8" s="333" t="s">
        <v>397</v>
      </c>
      <c r="H8" s="333"/>
      <c r="I8" s="333"/>
    </row>
    <row r="9" spans="1:9" ht="45">
      <c r="A9" s="328"/>
      <c r="B9" s="329"/>
      <c r="C9" s="330"/>
      <c r="D9" s="331"/>
      <c r="E9" s="190" t="s">
        <v>329</v>
      </c>
      <c r="F9" s="190" t="s">
        <v>398</v>
      </c>
      <c r="G9" s="190" t="s">
        <v>476</v>
      </c>
      <c r="H9" s="190" t="s">
        <v>400</v>
      </c>
      <c r="I9" s="191" t="s">
        <v>401</v>
      </c>
    </row>
    <row r="10" spans="1:9" ht="15">
      <c r="A10" s="186">
        <v>0</v>
      </c>
      <c r="B10" s="187">
        <v>1</v>
      </c>
      <c r="C10" s="188">
        <v>2</v>
      </c>
      <c r="D10" s="189">
        <v>3</v>
      </c>
      <c r="E10" s="189">
        <v>4</v>
      </c>
      <c r="F10" s="189">
        <v>5</v>
      </c>
      <c r="G10" s="192">
        <v>6</v>
      </c>
      <c r="H10" s="192">
        <v>7</v>
      </c>
      <c r="I10" s="193">
        <v>8</v>
      </c>
    </row>
    <row r="11" spans="1:9" ht="15">
      <c r="A11" s="194" t="s">
        <v>402</v>
      </c>
      <c r="B11" s="195"/>
      <c r="C11" s="196" t="s">
        <v>78</v>
      </c>
      <c r="D11" s="197"/>
      <c r="E11" s="197"/>
      <c r="F11" s="197"/>
      <c r="G11" s="198">
        <v>126</v>
      </c>
      <c r="H11" s="199"/>
      <c r="I11" s="200"/>
    </row>
    <row r="12" spans="1:9" ht="15">
      <c r="A12" s="201"/>
      <c r="B12" s="202">
        <v>1</v>
      </c>
      <c r="C12" s="203" t="s">
        <v>403</v>
      </c>
      <c r="D12" s="204">
        <v>0</v>
      </c>
      <c r="E12" s="204">
        <v>0</v>
      </c>
      <c r="F12" s="204">
        <v>0</v>
      </c>
      <c r="G12" s="267">
        <v>126</v>
      </c>
      <c r="H12" s="206">
        <v>0</v>
      </c>
      <c r="I12" s="207">
        <v>0</v>
      </c>
    </row>
    <row r="13" spans="1:9" ht="15">
      <c r="A13" s="201"/>
      <c r="B13" s="202"/>
      <c r="C13" s="203" t="s">
        <v>404</v>
      </c>
      <c r="D13" s="204"/>
      <c r="E13" s="204"/>
      <c r="F13" s="204"/>
      <c r="G13" s="205">
        <v>0</v>
      </c>
      <c r="H13" s="206"/>
      <c r="I13" s="207"/>
    </row>
    <row r="14" spans="1:9" ht="15">
      <c r="A14" s="201"/>
      <c r="B14" s="202"/>
      <c r="C14" s="203" t="s">
        <v>477</v>
      </c>
      <c r="D14" s="204"/>
      <c r="E14" s="204"/>
      <c r="F14" s="204"/>
      <c r="G14" s="267">
        <v>126</v>
      </c>
      <c r="H14" s="206"/>
      <c r="I14" s="207"/>
    </row>
    <row r="15" spans="1:9" ht="15">
      <c r="A15" s="201"/>
      <c r="B15" s="202">
        <v>2</v>
      </c>
      <c r="C15" s="203" t="s">
        <v>79</v>
      </c>
      <c r="D15" s="204">
        <v>0</v>
      </c>
      <c r="E15" s="204">
        <v>0</v>
      </c>
      <c r="F15" s="204">
        <v>0</v>
      </c>
      <c r="G15" s="205">
        <v>0</v>
      </c>
      <c r="H15" s="206">
        <v>0</v>
      </c>
      <c r="I15" s="207">
        <v>0</v>
      </c>
    </row>
    <row r="16" spans="1:9" ht="15">
      <c r="A16" s="201"/>
      <c r="B16" s="202">
        <v>3</v>
      </c>
      <c r="C16" s="203" t="s">
        <v>405</v>
      </c>
      <c r="D16" s="204">
        <v>0</v>
      </c>
      <c r="E16" s="204">
        <v>0</v>
      </c>
      <c r="F16" s="204">
        <v>0</v>
      </c>
      <c r="G16" s="205">
        <v>0</v>
      </c>
      <c r="H16" s="206">
        <v>0</v>
      </c>
      <c r="I16" s="207">
        <v>0</v>
      </c>
    </row>
    <row r="17" spans="1:9" ht="15">
      <c r="A17" s="201"/>
      <c r="B17" s="202"/>
      <c r="C17" s="203" t="s">
        <v>406</v>
      </c>
      <c r="D17" s="204"/>
      <c r="E17" s="204"/>
      <c r="F17" s="204"/>
      <c r="G17" s="205"/>
      <c r="H17" s="206"/>
      <c r="I17" s="207"/>
    </row>
    <row r="18" spans="1:9" ht="15">
      <c r="A18" s="201"/>
      <c r="B18" s="202"/>
      <c r="C18" s="203" t="s">
        <v>407</v>
      </c>
      <c r="D18" s="204"/>
      <c r="E18" s="204"/>
      <c r="F18" s="204"/>
      <c r="G18" s="205"/>
      <c r="H18" s="206"/>
      <c r="I18" s="207"/>
    </row>
    <row r="19" spans="1:9" ht="15">
      <c r="A19" s="201"/>
      <c r="B19" s="202">
        <v>4</v>
      </c>
      <c r="C19" s="203" t="s">
        <v>408</v>
      </c>
      <c r="D19" s="204"/>
      <c r="E19" s="204"/>
      <c r="F19" s="204"/>
      <c r="G19" s="205"/>
      <c r="H19" s="206"/>
      <c r="I19" s="207"/>
    </row>
    <row r="20" spans="1:9" ht="15">
      <c r="A20" s="201"/>
      <c r="B20" s="202"/>
      <c r="C20" s="203" t="s">
        <v>409</v>
      </c>
      <c r="D20" s="204"/>
      <c r="E20" s="204"/>
      <c r="F20" s="204"/>
      <c r="G20" s="205"/>
      <c r="H20" s="206"/>
      <c r="I20" s="207"/>
    </row>
    <row r="21" spans="1:9" ht="15">
      <c r="A21" s="201"/>
      <c r="B21" s="202"/>
      <c r="C21" s="203" t="s">
        <v>409</v>
      </c>
      <c r="D21" s="204"/>
      <c r="E21" s="204"/>
      <c r="F21" s="204"/>
      <c r="G21" s="205"/>
      <c r="H21" s="206"/>
      <c r="I21" s="207"/>
    </row>
    <row r="22" spans="1:9" ht="15">
      <c r="A22" s="208" t="s">
        <v>18</v>
      </c>
      <c r="B22" s="209"/>
      <c r="C22" s="245" t="s">
        <v>410</v>
      </c>
      <c r="D22" s="246">
        <v>0</v>
      </c>
      <c r="E22" s="246">
        <v>0</v>
      </c>
      <c r="F22" s="246">
        <v>0</v>
      </c>
      <c r="G22" s="247">
        <v>50</v>
      </c>
      <c r="H22" s="248"/>
      <c r="I22" s="249">
        <v>0</v>
      </c>
    </row>
    <row r="23" spans="1:9" ht="15">
      <c r="A23" s="211"/>
      <c r="B23" s="202">
        <v>1</v>
      </c>
      <c r="C23" s="203" t="s">
        <v>411</v>
      </c>
      <c r="D23" s="204"/>
      <c r="E23" s="204"/>
      <c r="F23" s="204"/>
      <c r="G23" s="205"/>
      <c r="H23" s="206"/>
      <c r="I23" s="207"/>
    </row>
    <row r="24" spans="1:9" ht="15">
      <c r="A24" s="211"/>
      <c r="B24" s="209"/>
      <c r="C24" s="212" t="s">
        <v>412</v>
      </c>
      <c r="D24" s="204"/>
      <c r="E24" s="204"/>
      <c r="F24" s="204"/>
      <c r="G24" s="205"/>
      <c r="H24" s="206"/>
      <c r="I24" s="207"/>
    </row>
    <row r="25" spans="1:9" ht="15">
      <c r="A25" s="211"/>
      <c r="B25" s="209"/>
      <c r="C25" s="212" t="s">
        <v>413</v>
      </c>
      <c r="D25" s="204"/>
      <c r="E25" s="204"/>
      <c r="F25" s="204"/>
      <c r="G25" s="205"/>
      <c r="H25" s="206"/>
      <c r="I25" s="207"/>
    </row>
    <row r="26" spans="1:9" ht="15">
      <c r="A26" s="211"/>
      <c r="B26" s="209"/>
      <c r="C26" s="212" t="s">
        <v>413</v>
      </c>
      <c r="D26" s="204"/>
      <c r="E26" s="204"/>
      <c r="F26" s="204"/>
      <c r="G26" s="205"/>
      <c r="H26" s="206"/>
      <c r="I26" s="207"/>
    </row>
    <row r="27" spans="1:9" ht="29.25">
      <c r="A27" s="211"/>
      <c r="B27" s="209"/>
      <c r="C27" s="212" t="s">
        <v>414</v>
      </c>
      <c r="D27" s="204"/>
      <c r="E27" s="204"/>
      <c r="F27" s="204"/>
      <c r="G27" s="205"/>
      <c r="H27" s="206"/>
      <c r="I27" s="207"/>
    </row>
    <row r="28" spans="1:9" ht="15">
      <c r="A28" s="211"/>
      <c r="B28" s="209"/>
      <c r="C28" s="212" t="s">
        <v>413</v>
      </c>
      <c r="D28" s="204"/>
      <c r="E28" s="204"/>
      <c r="F28" s="204"/>
      <c r="G28" s="205"/>
      <c r="H28" s="206"/>
      <c r="I28" s="207"/>
    </row>
    <row r="29" spans="1:9" ht="15">
      <c r="A29" s="211"/>
      <c r="B29" s="209"/>
      <c r="C29" s="212" t="s">
        <v>413</v>
      </c>
      <c r="D29" s="204"/>
      <c r="E29" s="204"/>
      <c r="F29" s="204"/>
      <c r="G29" s="205"/>
      <c r="H29" s="206"/>
      <c r="I29" s="207"/>
    </row>
    <row r="30" spans="1:9" ht="29.25">
      <c r="A30" s="211"/>
      <c r="B30" s="209"/>
      <c r="C30" s="212" t="s">
        <v>415</v>
      </c>
      <c r="D30" s="204"/>
      <c r="E30" s="204"/>
      <c r="F30" s="204"/>
      <c r="G30" s="205"/>
      <c r="H30" s="206"/>
      <c r="I30" s="207"/>
    </row>
    <row r="31" spans="1:9" ht="15">
      <c r="A31" s="211"/>
      <c r="B31" s="209"/>
      <c r="C31" s="212" t="s">
        <v>413</v>
      </c>
      <c r="D31" s="204"/>
      <c r="E31" s="204"/>
      <c r="F31" s="204"/>
      <c r="G31" s="205"/>
      <c r="H31" s="206"/>
      <c r="I31" s="207"/>
    </row>
    <row r="32" spans="1:9" ht="15">
      <c r="A32" s="211"/>
      <c r="B32" s="209"/>
      <c r="C32" s="212" t="s">
        <v>413</v>
      </c>
      <c r="D32" s="204"/>
      <c r="E32" s="204"/>
      <c r="F32" s="204"/>
      <c r="G32" s="205"/>
      <c r="H32" s="206"/>
      <c r="I32" s="207"/>
    </row>
    <row r="33" spans="1:9" ht="43.5">
      <c r="A33" s="211"/>
      <c r="B33" s="209"/>
      <c r="C33" s="212" t="s">
        <v>416</v>
      </c>
      <c r="D33" s="204"/>
      <c r="E33" s="204"/>
      <c r="F33" s="204"/>
      <c r="G33" s="205"/>
      <c r="H33" s="206"/>
      <c r="I33" s="207"/>
    </row>
    <row r="34" spans="1:9" ht="15">
      <c r="A34" s="211"/>
      <c r="B34" s="209"/>
      <c r="C34" s="212" t="s">
        <v>413</v>
      </c>
      <c r="D34" s="204"/>
      <c r="E34" s="204"/>
      <c r="F34" s="204"/>
      <c r="G34" s="205"/>
      <c r="H34" s="206"/>
      <c r="I34" s="207"/>
    </row>
    <row r="35" spans="1:9" ht="15">
      <c r="A35" s="211"/>
      <c r="B35" s="209"/>
      <c r="C35" s="212" t="s">
        <v>413</v>
      </c>
      <c r="D35" s="204"/>
      <c r="E35" s="204"/>
      <c r="F35" s="204"/>
      <c r="G35" s="205"/>
      <c r="H35" s="206"/>
      <c r="I35" s="207"/>
    </row>
    <row r="36" spans="1:9" ht="15">
      <c r="A36" s="211"/>
      <c r="B36" s="202">
        <v>2</v>
      </c>
      <c r="C36" s="203" t="s">
        <v>417</v>
      </c>
      <c r="D36" s="204">
        <v>0</v>
      </c>
      <c r="E36" s="204">
        <v>0</v>
      </c>
      <c r="F36" s="204">
        <v>0</v>
      </c>
      <c r="G36" s="206"/>
      <c r="H36" s="206">
        <v>0</v>
      </c>
      <c r="I36" s="207">
        <v>0</v>
      </c>
    </row>
    <row r="37" spans="1:9" ht="15">
      <c r="A37" s="211"/>
      <c r="B37" s="209"/>
      <c r="C37" s="212" t="s">
        <v>412</v>
      </c>
      <c r="D37" s="204"/>
      <c r="E37" s="204"/>
      <c r="F37" s="204"/>
      <c r="G37" s="205"/>
      <c r="H37" s="206"/>
      <c r="I37" s="207"/>
    </row>
    <row r="38" spans="1:9" ht="15">
      <c r="A38" s="211"/>
      <c r="B38" s="209"/>
      <c r="C38" s="212" t="s">
        <v>413</v>
      </c>
      <c r="D38" s="204"/>
      <c r="E38" s="204"/>
      <c r="F38" s="204"/>
      <c r="G38" s="205"/>
      <c r="H38" s="206"/>
      <c r="I38" s="207"/>
    </row>
    <row r="39" spans="1:9" ht="15">
      <c r="A39" s="211"/>
      <c r="B39" s="209"/>
      <c r="C39" s="212" t="s">
        <v>413</v>
      </c>
      <c r="D39" s="204"/>
      <c r="E39" s="204"/>
      <c r="F39" s="204"/>
      <c r="G39" s="205"/>
      <c r="H39" s="206"/>
      <c r="I39" s="207"/>
    </row>
    <row r="40" spans="1:9" ht="29.25">
      <c r="A40" s="211"/>
      <c r="B40" s="209"/>
      <c r="C40" s="212" t="s">
        <v>414</v>
      </c>
      <c r="D40" s="204"/>
      <c r="E40" s="204"/>
      <c r="F40" s="204"/>
      <c r="G40" s="205"/>
      <c r="H40" s="206"/>
      <c r="I40" s="207"/>
    </row>
    <row r="41" spans="1:9" ht="15">
      <c r="A41" s="211"/>
      <c r="B41" s="209"/>
      <c r="C41" s="212" t="s">
        <v>413</v>
      </c>
      <c r="D41" s="204"/>
      <c r="E41" s="204"/>
      <c r="F41" s="204"/>
      <c r="G41" s="205"/>
      <c r="H41" s="206"/>
      <c r="I41" s="207"/>
    </row>
    <row r="42" spans="1:9" ht="15">
      <c r="A42" s="211"/>
      <c r="B42" s="209"/>
      <c r="C42" s="212" t="s">
        <v>413</v>
      </c>
      <c r="D42" s="204"/>
      <c r="E42" s="204"/>
      <c r="F42" s="204"/>
      <c r="G42" s="205"/>
      <c r="H42" s="206"/>
      <c r="I42" s="207"/>
    </row>
    <row r="43" spans="1:9" ht="29.25">
      <c r="A43" s="211"/>
      <c r="B43" s="209"/>
      <c r="C43" s="212" t="s">
        <v>415</v>
      </c>
      <c r="D43" s="204"/>
      <c r="E43" s="204"/>
      <c r="F43" s="204"/>
      <c r="G43" s="205"/>
      <c r="H43" s="206"/>
      <c r="I43" s="207"/>
    </row>
    <row r="44" spans="1:9" ht="15">
      <c r="A44" s="211"/>
      <c r="B44" s="209"/>
      <c r="C44" s="212" t="s">
        <v>413</v>
      </c>
      <c r="D44" s="204"/>
      <c r="E44" s="204"/>
      <c r="F44" s="204"/>
      <c r="G44" s="205"/>
      <c r="H44" s="206"/>
      <c r="I44" s="207"/>
    </row>
    <row r="45" spans="1:9" ht="15">
      <c r="A45" s="211"/>
      <c r="B45" s="209"/>
      <c r="C45" s="212" t="s">
        <v>413</v>
      </c>
      <c r="D45" s="204"/>
      <c r="E45" s="204"/>
      <c r="F45" s="204"/>
      <c r="G45" s="205"/>
      <c r="H45" s="206"/>
      <c r="I45" s="207"/>
    </row>
    <row r="46" spans="1:9" ht="43.5">
      <c r="A46" s="211"/>
      <c r="B46" s="209"/>
      <c r="C46" s="212" t="s">
        <v>416</v>
      </c>
      <c r="D46" s="204"/>
      <c r="E46" s="204"/>
      <c r="F46" s="204"/>
      <c r="G46" s="205"/>
      <c r="H46" s="206"/>
      <c r="I46" s="207"/>
    </row>
    <row r="47" spans="1:9" ht="15">
      <c r="A47" s="211"/>
      <c r="B47" s="209"/>
      <c r="C47" s="212" t="s">
        <v>413</v>
      </c>
      <c r="D47" s="204"/>
      <c r="E47" s="204"/>
      <c r="F47" s="204"/>
      <c r="G47" s="205"/>
      <c r="H47" s="206"/>
      <c r="I47" s="207"/>
    </row>
    <row r="48" spans="1:9" ht="15">
      <c r="A48" s="211"/>
      <c r="B48" s="209"/>
      <c r="C48" s="212" t="s">
        <v>413</v>
      </c>
      <c r="D48" s="204"/>
      <c r="E48" s="204"/>
      <c r="F48" s="204"/>
      <c r="G48" s="205"/>
      <c r="H48" s="206"/>
      <c r="I48" s="207"/>
    </row>
    <row r="49" spans="1:9" ht="30">
      <c r="A49" s="211"/>
      <c r="B49" s="202">
        <v>3</v>
      </c>
      <c r="C49" s="203" t="s">
        <v>418</v>
      </c>
      <c r="D49" s="204">
        <v>0</v>
      </c>
      <c r="E49" s="204">
        <v>0</v>
      </c>
      <c r="F49" s="204">
        <v>0</v>
      </c>
      <c r="G49" s="206">
        <v>0</v>
      </c>
      <c r="H49" s="206">
        <v>0</v>
      </c>
      <c r="I49" s="207">
        <v>0</v>
      </c>
    </row>
    <row r="50" spans="1:9" ht="15">
      <c r="A50" s="211"/>
      <c r="B50" s="209"/>
      <c r="C50" s="212" t="s">
        <v>412</v>
      </c>
      <c r="D50" s="204"/>
      <c r="E50" s="204"/>
      <c r="F50" s="204"/>
      <c r="G50" s="205"/>
      <c r="H50" s="206"/>
      <c r="I50" s="207"/>
    </row>
    <row r="51" spans="1:9" ht="15">
      <c r="A51" s="211"/>
      <c r="B51" s="209"/>
      <c r="C51" s="212" t="s">
        <v>413</v>
      </c>
      <c r="D51" s="204"/>
      <c r="E51" s="204"/>
      <c r="F51" s="204"/>
      <c r="G51" s="205"/>
      <c r="H51" s="206"/>
      <c r="I51" s="207"/>
    </row>
    <row r="52" spans="1:9" ht="15">
      <c r="A52" s="211"/>
      <c r="B52" s="209"/>
      <c r="C52" s="212" t="s">
        <v>413</v>
      </c>
      <c r="D52" s="204"/>
      <c r="E52" s="204"/>
      <c r="F52" s="204"/>
      <c r="G52" s="205"/>
      <c r="H52" s="206"/>
      <c r="I52" s="207"/>
    </row>
    <row r="53" spans="1:9" ht="29.25">
      <c r="A53" s="211"/>
      <c r="B53" s="209"/>
      <c r="C53" s="212" t="s">
        <v>414</v>
      </c>
      <c r="D53" s="204"/>
      <c r="E53" s="204"/>
      <c r="F53" s="204"/>
      <c r="G53" s="206"/>
      <c r="H53" s="206"/>
      <c r="I53" s="207"/>
    </row>
    <row r="54" spans="1:9" ht="15">
      <c r="A54" s="211"/>
      <c r="B54" s="209"/>
      <c r="C54" s="212" t="s">
        <v>413</v>
      </c>
      <c r="D54" s="204"/>
      <c r="E54" s="204"/>
      <c r="F54" s="204"/>
      <c r="G54" s="205"/>
      <c r="H54" s="206"/>
      <c r="I54" s="207"/>
    </row>
    <row r="55" spans="1:9" ht="15">
      <c r="A55" s="211"/>
      <c r="B55" s="209"/>
      <c r="C55" s="212" t="s">
        <v>413</v>
      </c>
      <c r="D55" s="204"/>
      <c r="E55" s="204"/>
      <c r="F55" s="204"/>
      <c r="G55" s="205"/>
      <c r="H55" s="206"/>
      <c r="I55" s="207"/>
    </row>
    <row r="56" spans="1:9" ht="29.25">
      <c r="A56" s="211"/>
      <c r="B56" s="209"/>
      <c r="C56" s="212" t="s">
        <v>415</v>
      </c>
      <c r="D56" s="204"/>
      <c r="E56" s="204"/>
      <c r="F56" s="204"/>
      <c r="G56" s="206"/>
      <c r="H56" s="206"/>
      <c r="I56" s="207"/>
    </row>
    <row r="57" spans="1:9" ht="15">
      <c r="A57" s="211"/>
      <c r="B57" s="209"/>
      <c r="C57" s="212" t="s">
        <v>413</v>
      </c>
      <c r="D57" s="204"/>
      <c r="E57" s="204"/>
      <c r="F57" s="204"/>
      <c r="G57" s="206"/>
      <c r="H57" s="206"/>
      <c r="I57" s="207"/>
    </row>
    <row r="58" spans="1:9" ht="15">
      <c r="A58" s="211"/>
      <c r="B58" s="209"/>
      <c r="C58" s="212" t="s">
        <v>413</v>
      </c>
      <c r="D58" s="204"/>
      <c r="E58" s="204"/>
      <c r="F58" s="204"/>
      <c r="G58" s="205"/>
      <c r="H58" s="206"/>
      <c r="I58" s="207"/>
    </row>
    <row r="59" spans="1:9" ht="41.25" customHeight="1">
      <c r="A59" s="211"/>
      <c r="B59" s="209"/>
      <c r="C59" s="212" t="s">
        <v>416</v>
      </c>
      <c r="D59" s="204"/>
      <c r="E59" s="204"/>
      <c r="F59" s="204"/>
      <c r="G59" s="205"/>
      <c r="H59" s="206"/>
      <c r="I59" s="207"/>
    </row>
    <row r="60" spans="1:9" ht="15">
      <c r="A60" s="211"/>
      <c r="B60" s="209"/>
      <c r="C60" s="212" t="s">
        <v>413</v>
      </c>
      <c r="D60" s="204"/>
      <c r="E60" s="204"/>
      <c r="F60" s="204"/>
      <c r="G60" s="206"/>
      <c r="H60" s="206"/>
      <c r="I60" s="207"/>
    </row>
    <row r="61" spans="1:9" ht="15">
      <c r="A61" s="211"/>
      <c r="B61" s="209"/>
      <c r="C61" s="212" t="s">
        <v>413</v>
      </c>
      <c r="D61" s="204"/>
      <c r="E61" s="204"/>
      <c r="F61" s="204"/>
      <c r="G61" s="206"/>
      <c r="H61" s="206"/>
      <c r="I61" s="207"/>
    </row>
    <row r="62" spans="1:9" ht="15">
      <c r="A62" s="211"/>
      <c r="B62" s="202">
        <v>4</v>
      </c>
      <c r="C62" s="203" t="s">
        <v>419</v>
      </c>
      <c r="D62" s="204"/>
      <c r="E62" s="204"/>
      <c r="F62" s="204"/>
      <c r="G62" s="206"/>
      <c r="H62" s="206"/>
      <c r="I62" s="207"/>
    </row>
    <row r="63" spans="1:9" ht="15">
      <c r="A63" s="211"/>
      <c r="B63" s="202"/>
      <c r="C63" s="203" t="s">
        <v>471</v>
      </c>
      <c r="D63" s="272">
        <v>44438</v>
      </c>
      <c r="E63" s="204"/>
      <c r="F63" s="204"/>
      <c r="G63" s="204">
        <v>50</v>
      </c>
      <c r="H63" s="206"/>
      <c r="I63" s="207"/>
    </row>
    <row r="64" spans="1:9" ht="15">
      <c r="A64" s="211"/>
      <c r="B64" s="213">
        <v>5</v>
      </c>
      <c r="C64" s="214" t="s">
        <v>420</v>
      </c>
      <c r="D64" s="210">
        <v>0</v>
      </c>
      <c r="E64" s="210">
        <v>0</v>
      </c>
      <c r="F64" s="210">
        <v>0</v>
      </c>
      <c r="G64" s="206">
        <v>0</v>
      </c>
      <c r="H64" s="206">
        <v>0</v>
      </c>
      <c r="I64" s="207">
        <v>0</v>
      </c>
    </row>
    <row r="65" spans="1:9" ht="15">
      <c r="A65" s="211"/>
      <c r="B65" s="209"/>
      <c r="C65" s="203" t="s">
        <v>421</v>
      </c>
      <c r="D65" s="204"/>
      <c r="E65" s="204"/>
      <c r="F65" s="204"/>
      <c r="G65" s="206"/>
      <c r="H65" s="206"/>
      <c r="I65" s="207"/>
    </row>
    <row r="66" spans="1:9" ht="15">
      <c r="A66" s="215"/>
      <c r="B66" s="216"/>
      <c r="C66" s="217" t="s">
        <v>422</v>
      </c>
      <c r="D66" s="218"/>
      <c r="E66" s="218"/>
      <c r="F66" s="218"/>
      <c r="G66" s="219"/>
      <c r="H66" s="219"/>
      <c r="I66" s="220"/>
    </row>
    <row r="68" spans="3:8" ht="38.25" customHeight="1">
      <c r="C68" s="325"/>
      <c r="D68" s="325"/>
      <c r="E68" s="52"/>
      <c r="F68" s="326"/>
      <c r="G68" s="326"/>
      <c r="H68" s="326"/>
    </row>
  </sheetData>
  <sheetProtection selectLockedCells="1" selectUnlockedCells="1"/>
  <mergeCells count="9">
    <mergeCell ref="C68:D68"/>
    <mergeCell ref="F68:H68"/>
    <mergeCell ref="A5:H5"/>
    <mergeCell ref="A8:A9"/>
    <mergeCell ref="B8:B9"/>
    <mergeCell ref="C8:C9"/>
    <mergeCell ref="D8:D9"/>
    <mergeCell ref="E8:F8"/>
    <mergeCell ref="G8:I8"/>
  </mergeCells>
  <printOptions/>
  <pageMargins left="0.7479166666666667" right="0.4097222222222222" top="0.5097222222222222" bottom="0.41666666666666663" header="0.5118055555555555" footer="0.25"/>
  <pageSetup horizontalDpi="300" verticalDpi="300" orientation="portrait" paperSize="9" scale="60" r:id="rId1"/>
  <headerFooter alignWithMargins="0">
    <oddFooter>&amp;C&amp;"Times New Roman,Regular"&amp;12Pagina 10 din 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="108" zoomScaleNormal="108" zoomScalePageLayoutView="0" workbookViewId="0" topLeftCell="A10">
      <selection activeCell="O23" sqref="O23"/>
    </sheetView>
  </sheetViews>
  <sheetFormatPr defaultColWidth="9.140625" defaultRowHeight="12.75"/>
  <cols>
    <col min="1" max="1" width="4.00390625" style="52" customWidth="1"/>
    <col min="2" max="2" width="3.00390625" style="52" customWidth="1"/>
    <col min="3" max="3" width="33.421875" style="52" customWidth="1"/>
    <col min="4" max="4" width="12.00390625" style="52" customWidth="1"/>
    <col min="5" max="5" width="10.57421875" style="52" customWidth="1"/>
    <col min="6" max="6" width="9.57421875" style="52" customWidth="1"/>
    <col min="7" max="7" width="10.140625" style="52" customWidth="1"/>
    <col min="8" max="8" width="9.00390625" style="52" customWidth="1"/>
    <col min="9" max="10" width="10.140625" style="52" customWidth="1"/>
    <col min="11" max="11" width="11.421875" style="52" customWidth="1"/>
    <col min="12" max="12" width="10.8515625" style="52" customWidth="1"/>
    <col min="13" max="16384" width="9.140625" style="52" customWidth="1"/>
  </cols>
  <sheetData>
    <row r="2" ht="12.75">
      <c r="C2" t="s">
        <v>448</v>
      </c>
    </row>
    <row r="3" spans="3:12" ht="12.75">
      <c r="C3" t="s">
        <v>446</v>
      </c>
      <c r="L3" s="222" t="s">
        <v>423</v>
      </c>
    </row>
    <row r="5" spans="2:12" ht="34.5" customHeight="1">
      <c r="B5" s="327" t="s">
        <v>424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</row>
    <row r="6" ht="12.75" hidden="1"/>
    <row r="8" ht="25.5" customHeight="1">
      <c r="L8" s="222" t="s">
        <v>0</v>
      </c>
    </row>
    <row r="9" spans="1:12" ht="12.75" customHeight="1">
      <c r="A9" s="334" t="s">
        <v>425</v>
      </c>
      <c r="B9" s="335" t="s">
        <v>426</v>
      </c>
      <c r="C9" s="335"/>
      <c r="D9" s="335" t="s">
        <v>427</v>
      </c>
      <c r="E9" s="335" t="s">
        <v>396</v>
      </c>
      <c r="F9" s="335"/>
      <c r="G9" s="335" t="s">
        <v>399</v>
      </c>
      <c r="H9" s="335"/>
      <c r="I9" s="336" t="s">
        <v>400</v>
      </c>
      <c r="J9" s="336"/>
      <c r="K9" s="336" t="s">
        <v>401</v>
      </c>
      <c r="L9" s="336"/>
    </row>
    <row r="10" spans="1:12" ht="26.25" customHeight="1">
      <c r="A10" s="334"/>
      <c r="B10" s="335"/>
      <c r="C10" s="335"/>
      <c r="D10" s="335"/>
      <c r="E10" s="335" t="s">
        <v>104</v>
      </c>
      <c r="F10" s="335"/>
      <c r="G10" s="337" t="s">
        <v>428</v>
      </c>
      <c r="H10" s="337"/>
      <c r="I10" s="337" t="s">
        <v>429</v>
      </c>
      <c r="J10" s="337"/>
      <c r="K10" s="337" t="s">
        <v>430</v>
      </c>
      <c r="L10" s="337"/>
    </row>
    <row r="11" spans="1:12" ht="25.5">
      <c r="A11" s="334"/>
      <c r="B11" s="335"/>
      <c r="C11" s="335"/>
      <c r="D11" s="335"/>
      <c r="E11" s="223" t="s">
        <v>431</v>
      </c>
      <c r="F11" s="223" t="s">
        <v>432</v>
      </c>
      <c r="G11" s="223" t="s">
        <v>433</v>
      </c>
      <c r="H11" s="223" t="s">
        <v>432</v>
      </c>
      <c r="I11" s="223" t="s">
        <v>433</v>
      </c>
      <c r="J11" s="223" t="s">
        <v>432</v>
      </c>
      <c r="K11" s="223" t="s">
        <v>433</v>
      </c>
      <c r="L11" s="223" t="s">
        <v>432</v>
      </c>
    </row>
    <row r="12" spans="1:12" s="226" customFormat="1" ht="12" customHeight="1">
      <c r="A12" s="224">
        <v>0</v>
      </c>
      <c r="B12" s="338">
        <v>1</v>
      </c>
      <c r="C12" s="338"/>
      <c r="D12" s="225">
        <v>2</v>
      </c>
      <c r="E12" s="225">
        <v>3</v>
      </c>
      <c r="F12" s="225">
        <v>4</v>
      </c>
      <c r="G12" s="225">
        <v>5</v>
      </c>
      <c r="H12" s="225">
        <v>6</v>
      </c>
      <c r="I12" s="225">
        <v>7</v>
      </c>
      <c r="J12" s="225">
        <v>8</v>
      </c>
      <c r="K12" s="225">
        <v>9</v>
      </c>
      <c r="L12" s="225">
        <v>10</v>
      </c>
    </row>
    <row r="13" spans="1:12" s="226" customFormat="1" ht="22.5" customHeight="1">
      <c r="A13" s="227" t="s">
        <v>434</v>
      </c>
      <c r="B13" s="339" t="s">
        <v>424</v>
      </c>
      <c r="C13" s="339"/>
      <c r="D13" s="228"/>
      <c r="E13" s="228"/>
      <c r="F13" s="228"/>
      <c r="G13" s="228"/>
      <c r="H13" s="228"/>
      <c r="I13" s="228"/>
      <c r="J13" s="228"/>
      <c r="K13" s="228"/>
      <c r="L13" s="229"/>
    </row>
    <row r="14" spans="1:12" ht="15" customHeight="1">
      <c r="A14" s="230">
        <v>1</v>
      </c>
      <c r="B14" s="340" t="s">
        <v>449</v>
      </c>
      <c r="C14" s="341"/>
      <c r="D14" s="254">
        <v>44378</v>
      </c>
      <c r="E14" s="232" t="s">
        <v>84</v>
      </c>
      <c r="F14" s="232" t="s">
        <v>84</v>
      </c>
      <c r="G14" s="232" t="s">
        <v>464</v>
      </c>
      <c r="H14" s="231"/>
      <c r="I14" s="232" t="s">
        <v>466</v>
      </c>
      <c r="J14" s="231"/>
      <c r="K14" s="232" t="s">
        <v>467</v>
      </c>
      <c r="L14" s="231"/>
    </row>
    <row r="15" spans="1:12" ht="15" customHeight="1">
      <c r="A15" s="230">
        <v>2</v>
      </c>
      <c r="B15" s="340" t="s">
        <v>450</v>
      </c>
      <c r="C15" s="341"/>
      <c r="D15" s="231"/>
      <c r="E15" s="232" t="s">
        <v>84</v>
      </c>
      <c r="F15" s="232" t="s">
        <v>84</v>
      </c>
      <c r="G15" s="232"/>
      <c r="H15" s="231"/>
      <c r="I15" s="232"/>
      <c r="J15" s="231"/>
      <c r="K15" s="232"/>
      <c r="L15" s="231"/>
    </row>
    <row r="16" spans="1:12" ht="15" customHeight="1">
      <c r="A16" s="230"/>
      <c r="B16" s="340" t="s">
        <v>456</v>
      </c>
      <c r="C16" s="341"/>
      <c r="D16" s="231"/>
      <c r="E16" s="232" t="s">
        <v>84</v>
      </c>
      <c r="F16" s="232" t="s">
        <v>84</v>
      </c>
      <c r="G16" s="232"/>
      <c r="H16" s="231"/>
      <c r="I16" s="232"/>
      <c r="J16" s="231"/>
      <c r="K16" s="232"/>
      <c r="L16" s="231"/>
    </row>
    <row r="17" spans="1:12" ht="13.5" customHeight="1">
      <c r="A17" s="230"/>
      <c r="B17" s="342" t="s">
        <v>435</v>
      </c>
      <c r="C17" s="342"/>
      <c r="D17" s="230"/>
      <c r="E17" s="233" t="s">
        <v>84</v>
      </c>
      <c r="F17" s="233" t="s">
        <v>84</v>
      </c>
      <c r="G17" s="255" t="s">
        <v>464</v>
      </c>
      <c r="H17" s="230">
        <v>0</v>
      </c>
      <c r="I17" s="255" t="s">
        <v>466</v>
      </c>
      <c r="J17" s="230">
        <v>0</v>
      </c>
      <c r="K17" s="255" t="s">
        <v>467</v>
      </c>
      <c r="L17" s="230">
        <v>0</v>
      </c>
    </row>
    <row r="18" spans="1:12" ht="27" customHeight="1">
      <c r="A18" s="227" t="s">
        <v>436</v>
      </c>
      <c r="B18" s="344" t="s">
        <v>437</v>
      </c>
      <c r="C18" s="344"/>
      <c r="D18" s="234"/>
      <c r="E18" s="234"/>
      <c r="F18" s="234"/>
      <c r="G18" s="256"/>
      <c r="H18" s="234"/>
      <c r="I18" s="256"/>
      <c r="J18" s="234"/>
      <c r="K18" s="256"/>
      <c r="L18" s="235"/>
    </row>
    <row r="19" spans="1:12" ht="15" customHeight="1">
      <c r="A19" s="230">
        <v>1</v>
      </c>
      <c r="B19" s="340" t="s">
        <v>451</v>
      </c>
      <c r="C19" s="341"/>
      <c r="D19" s="254">
        <v>44197</v>
      </c>
      <c r="E19" s="232" t="s">
        <v>84</v>
      </c>
      <c r="F19" s="232" t="s">
        <v>84</v>
      </c>
      <c r="G19" s="232" t="s">
        <v>473</v>
      </c>
      <c r="H19" s="231"/>
      <c r="I19" s="232"/>
      <c r="J19" s="231"/>
      <c r="K19" s="232" t="s">
        <v>468</v>
      </c>
      <c r="L19" s="231"/>
    </row>
    <row r="20" spans="1:12" ht="15" customHeight="1">
      <c r="A20" s="230">
        <v>2</v>
      </c>
      <c r="B20" s="340" t="s">
        <v>455</v>
      </c>
      <c r="C20" s="341"/>
      <c r="D20" s="231"/>
      <c r="E20" s="232" t="s">
        <v>84</v>
      </c>
      <c r="F20" s="232" t="s">
        <v>84</v>
      </c>
      <c r="G20" s="232"/>
      <c r="H20" s="231"/>
      <c r="I20" s="232"/>
      <c r="J20" s="231"/>
      <c r="K20" s="232"/>
      <c r="L20" s="231"/>
    </row>
    <row r="21" spans="1:12" ht="15" customHeight="1">
      <c r="A21" s="230">
        <v>3</v>
      </c>
      <c r="B21" s="340" t="s">
        <v>452</v>
      </c>
      <c r="C21" s="341"/>
      <c r="D21" s="231"/>
      <c r="E21" s="232" t="s">
        <v>84</v>
      </c>
      <c r="F21" s="232" t="s">
        <v>84</v>
      </c>
      <c r="G21" s="232" t="s">
        <v>465</v>
      </c>
      <c r="H21" s="231"/>
      <c r="I21" s="232"/>
      <c r="J21" s="231"/>
      <c r="K21" s="232"/>
      <c r="L21" s="231"/>
    </row>
    <row r="22" spans="1:12" ht="15" customHeight="1">
      <c r="A22" s="230">
        <v>4</v>
      </c>
      <c r="B22" s="253" t="s">
        <v>453</v>
      </c>
      <c r="C22" s="237"/>
      <c r="D22" s="231"/>
      <c r="E22" s="232"/>
      <c r="F22" s="232"/>
      <c r="G22" s="232"/>
      <c r="H22" s="231"/>
      <c r="I22" s="232" t="s">
        <v>470</v>
      </c>
      <c r="J22" s="231"/>
      <c r="K22" s="232"/>
      <c r="L22" s="231"/>
    </row>
    <row r="23" spans="1:12" ht="13.5" customHeight="1">
      <c r="A23" s="230"/>
      <c r="B23" s="342" t="s">
        <v>438</v>
      </c>
      <c r="C23" s="342"/>
      <c r="D23" s="230"/>
      <c r="E23" s="236" t="s">
        <v>84</v>
      </c>
      <c r="F23" s="236" t="s">
        <v>84</v>
      </c>
      <c r="G23" s="255" t="s">
        <v>469</v>
      </c>
      <c r="H23" s="230"/>
      <c r="I23" s="255" t="s">
        <v>470</v>
      </c>
      <c r="J23" s="230"/>
      <c r="K23" s="255" t="s">
        <v>468</v>
      </c>
      <c r="L23" s="230">
        <v>0</v>
      </c>
    </row>
    <row r="24" spans="1:12" ht="23.25" customHeight="1">
      <c r="A24" s="227" t="s">
        <v>439</v>
      </c>
      <c r="B24" s="342" t="s">
        <v>440</v>
      </c>
      <c r="C24" s="342"/>
      <c r="D24" s="230"/>
      <c r="E24" s="230">
        <v>300</v>
      </c>
      <c r="F24" s="230">
        <v>0</v>
      </c>
      <c r="G24" s="257">
        <v>142</v>
      </c>
      <c r="H24" s="230">
        <v>0</v>
      </c>
      <c r="I24" s="257">
        <v>324</v>
      </c>
      <c r="J24" s="230">
        <v>0</v>
      </c>
      <c r="K24" s="257">
        <v>324</v>
      </c>
      <c r="L24" s="230">
        <v>0</v>
      </c>
    </row>
    <row r="25" ht="12.75" hidden="1"/>
    <row r="27" spans="3:12" ht="55.5" customHeight="1">
      <c r="C27" s="326"/>
      <c r="D27" s="326"/>
      <c r="I27" s="343"/>
      <c r="J27" s="343"/>
      <c r="K27" s="343"/>
      <c r="L27" s="221"/>
    </row>
    <row r="28" spans="3:9" ht="12.75">
      <c r="C28"/>
      <c r="I28"/>
    </row>
  </sheetData>
  <sheetProtection selectLockedCells="1" selectUnlockedCells="1"/>
  <mergeCells count="26">
    <mergeCell ref="B23:C23"/>
    <mergeCell ref="B24:C24"/>
    <mergeCell ref="C27:D27"/>
    <mergeCell ref="I27:K27"/>
    <mergeCell ref="B16:C16"/>
    <mergeCell ref="B17:C17"/>
    <mergeCell ref="B18:C18"/>
    <mergeCell ref="B19:C19"/>
    <mergeCell ref="B20:C20"/>
    <mergeCell ref="B21:C21"/>
    <mergeCell ref="I10:J10"/>
    <mergeCell ref="K10:L10"/>
    <mergeCell ref="B12:C12"/>
    <mergeCell ref="B13:C13"/>
    <mergeCell ref="B14:C14"/>
    <mergeCell ref="B15:C15"/>
    <mergeCell ref="B5:L5"/>
    <mergeCell ref="A9:A11"/>
    <mergeCell ref="B9:C11"/>
    <mergeCell ref="D9:D11"/>
    <mergeCell ref="E9:F9"/>
    <mergeCell ref="G9:H9"/>
    <mergeCell ref="I9:J9"/>
    <mergeCell ref="K9:L9"/>
    <mergeCell ref="E10:F10"/>
    <mergeCell ref="G10:H10"/>
  </mergeCells>
  <printOptions horizontalCentered="1"/>
  <pageMargins left="0.3541666666666667" right="0.3402777777777778" top="0.6" bottom="0.5798611111111112" header="0.5118055555555555" footer="0.3298611111111111"/>
  <pageSetup horizontalDpi="300" verticalDpi="300" orientation="landscape" paperSize="9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Catalina PREDESCU</cp:lastModifiedBy>
  <cp:lastPrinted>2021-05-18T05:38:47Z</cp:lastPrinted>
  <dcterms:created xsi:type="dcterms:W3CDTF">2020-02-03T10:40:42Z</dcterms:created>
  <dcterms:modified xsi:type="dcterms:W3CDTF">2021-05-20T12:33:20Z</dcterms:modified>
  <cp:category/>
  <cp:version/>
  <cp:contentType/>
  <cp:contentStatus/>
</cp:coreProperties>
</file>