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sheet" sheetId="1" r:id="rId1"/>
  </sheets>
  <definedNames>
    <definedName name="_xlnm.Print_Titles" localSheetId="0">'sheet'!$14:$15</definedName>
  </definedNames>
  <calcPr fullCalcOnLoad="1"/>
</workbook>
</file>

<file path=xl/sharedStrings.xml><?xml version="1.0" encoding="utf-8"?>
<sst xmlns="http://schemas.openxmlformats.org/spreadsheetml/2006/main" count="167" uniqueCount="84">
  <si>
    <t>CONSILIUL JUDETEAN ARGES</t>
  </si>
  <si>
    <t>Nr. crt</t>
  </si>
  <si>
    <t>COD</t>
  </si>
  <si>
    <t>SECTIUNEA DE FUNCTIONARE</t>
  </si>
  <si>
    <t>Cheltuieli cu bunuri si servicii</t>
  </si>
  <si>
    <t xml:space="preserve">LA BUGETUL DE VENITURI SI CHELTUIELI </t>
  </si>
  <si>
    <t xml:space="preserve">INFLUENTE </t>
  </si>
  <si>
    <t>DENUMIRE INDICATORI</t>
  </si>
  <si>
    <t>TOTAL VENITURI</t>
  </si>
  <si>
    <t>VENITURILE SECTIUNII DE FUNCTIONARE</t>
  </si>
  <si>
    <t>TOTAL CHELTUIELI</t>
  </si>
  <si>
    <t>50.10</t>
  </si>
  <si>
    <t>FINANTAT INTEGRAL  SAU PARTIAL DIN VENITURI PROPRII PE ANUL 2022</t>
  </si>
  <si>
    <t>AN 2022</t>
  </si>
  <si>
    <t>Deficit sectiunea de functionare</t>
  </si>
  <si>
    <t>Total deficit</t>
  </si>
  <si>
    <t>CULTURA, RECREERE SI RELIGIE</t>
  </si>
  <si>
    <t>67.10</t>
  </si>
  <si>
    <t>II</t>
  </si>
  <si>
    <t>II.1</t>
  </si>
  <si>
    <t>mii lei</t>
  </si>
  <si>
    <t>3=4+5</t>
  </si>
  <si>
    <t>43.10.09</t>
  </si>
  <si>
    <t>III</t>
  </si>
  <si>
    <t>ASIGURARI SI ASISTENTA SOCIALA</t>
  </si>
  <si>
    <t>III.1</t>
  </si>
  <si>
    <t>68.10</t>
  </si>
  <si>
    <t>Subventii pentru institutii publice</t>
  </si>
  <si>
    <t>Trim IV</t>
  </si>
  <si>
    <t>33.10.08</t>
  </si>
  <si>
    <t>MUZEUL VITICULTURII SI POMICULTURII GOLESTI</t>
  </si>
  <si>
    <t>33.10.19</t>
  </si>
  <si>
    <t>II.2</t>
  </si>
  <si>
    <t>TEATRUL AL. DAVILA PITESTI</t>
  </si>
  <si>
    <t>37.10.03</t>
  </si>
  <si>
    <t>37.10.04</t>
  </si>
  <si>
    <t>VENITURILE SECTIUNII DE DEZVOLTARE</t>
  </si>
  <si>
    <t>II.3</t>
  </si>
  <si>
    <t>CENTRUL JUDETEAN DE CULTURA SI ARTE ARGES</t>
  </si>
  <si>
    <t>Cheltuieli de capital</t>
  </si>
  <si>
    <t>SECTIUNEA DE DEZVOLTARE</t>
  </si>
  <si>
    <t>BIBLIOTECA JUDETEANA " DINICU GOLESCU " ARGES</t>
  </si>
  <si>
    <t xml:space="preserve">Plati efectuate in anii precedenti si recuperate in anul curent </t>
  </si>
  <si>
    <t>MUZEUL JUDETEAN ARGES</t>
  </si>
  <si>
    <t>II.4</t>
  </si>
  <si>
    <t>II.5</t>
  </si>
  <si>
    <t>Venituri de prestari de servicii</t>
  </si>
  <si>
    <t>Deficit sectiunea de dezvoltare</t>
  </si>
  <si>
    <t>Vărsăminte din sectiunea de funcţionare pentru finanţarea secţiunii  de dezvoltare a bugetului local</t>
  </si>
  <si>
    <t xml:space="preserve">Vărsăminte din secţiunea de funcţionare </t>
  </si>
  <si>
    <t>33.10.13</t>
  </si>
  <si>
    <t>33.10.21</t>
  </si>
  <si>
    <t>33.10.30</t>
  </si>
  <si>
    <t>37.10.01</t>
  </si>
  <si>
    <t>43.10.10</t>
  </si>
  <si>
    <t>43.10.14</t>
  </si>
  <si>
    <t>SANATATE</t>
  </si>
  <si>
    <t>I</t>
  </si>
  <si>
    <t>I.1</t>
  </si>
  <si>
    <t>SPITALUL DE PEDIATRIE PITESTI</t>
  </si>
  <si>
    <t>66.10</t>
  </si>
  <si>
    <t>I.2</t>
  </si>
  <si>
    <t>SPITALUL ORASENESC " REGELE CAROL I " COSTESTI</t>
  </si>
  <si>
    <t>I.3</t>
  </si>
  <si>
    <t>I.4</t>
  </si>
  <si>
    <t>SPITALUL DE BOLI CRONICE SI GERIATRIE STEFANESTI</t>
  </si>
  <si>
    <t>I.5</t>
  </si>
  <si>
    <t>SPITALUL DE RECUPERARE BRADET</t>
  </si>
  <si>
    <t>I.6</t>
  </si>
  <si>
    <t>SPITALUL DE BOLI CRONICE CALINESTI</t>
  </si>
  <si>
    <t>UNITATEA DE ASISTENTA MEDICO-SOCIALA SUICI</t>
  </si>
  <si>
    <t>III.2</t>
  </si>
  <si>
    <t>UNITATEA DE ASISTENTA MEDICO-SOCIALA RUCAR</t>
  </si>
  <si>
    <t>Contributia de intretinere a persoanelor asistate</t>
  </si>
  <si>
    <t>Venituri din serbari si spectacole scolare, manifestari culturale , artistice si sportive</t>
  </si>
  <si>
    <t>Venituri din contractele incheiate cu casele de asigurari sociale de sanatate</t>
  </si>
  <si>
    <t>Venituri din contractele incheiate cu directiile de sanatate publica din sume alocate de la bugetul de stat</t>
  </si>
  <si>
    <t>Donatii si sponsorizari</t>
  </si>
  <si>
    <t xml:space="preserve">Subvenţii din bugetele locale pentru finanţarea cheltuielilor curente din domeniul sănătăţii </t>
  </si>
  <si>
    <t>Subvenţii din bugetele locale pentru finanţarea  cheltuielilor de capital din domeniul sănătăţii</t>
  </si>
  <si>
    <t>I.7</t>
  </si>
  <si>
    <t>SPITALUL JUDETEAN DE URGENTA PITESTI</t>
  </si>
  <si>
    <t>SPITALUL DE PNEUMOFTIZIOLOGIE " SF Andrei " VALEA IASULUI</t>
  </si>
  <si>
    <t>Anexa nr.2 la H.C.J. nr. 336/28.11.2022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</si>
</sst>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  <numFmt numFmtId="173" formatCode="#,##0.00\ &quot;lei&quot;"/>
    <numFmt numFmtId="174" formatCode="#,##0.00\ _l_e_i"/>
    <numFmt numFmtId="175" formatCode="[$-418]dddd\,\ d\ mmmm\ yyyy"/>
    <numFmt numFmtId="176" formatCode="#,##0.000"/>
    <numFmt numFmtId="177" formatCode="#,##0.00_ ;\-#,##0.0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6100"/>
      <name val="Times New Roman"/>
      <family val="1"/>
    </font>
    <font>
      <b/>
      <sz val="10"/>
      <color rgb="FF9C65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5" fillId="0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7" fillId="34" borderId="10" xfId="47" applyFont="1" applyFill="1" applyBorder="1" applyAlignment="1">
      <alignment horizontal="center"/>
    </xf>
    <xf numFmtId="0" fontId="46" fillId="34" borderId="10" xfId="47" applyFont="1" applyFill="1" applyBorder="1" applyAlignment="1">
      <alignment horizontal="center"/>
    </xf>
    <xf numFmtId="4" fontId="46" fillId="34" borderId="10" xfId="47" applyNumberFormat="1" applyFont="1" applyFill="1" applyBorder="1" applyAlignment="1">
      <alignment horizontal="right"/>
    </xf>
    <xf numFmtId="0" fontId="47" fillId="33" borderId="10" xfId="47" applyFont="1" applyFill="1" applyBorder="1" applyAlignment="1">
      <alignment horizontal="center"/>
    </xf>
    <xf numFmtId="0" fontId="4" fillId="0" borderId="10" xfId="55" applyFont="1" applyBorder="1">
      <alignment/>
      <protection/>
    </xf>
    <xf numFmtId="49" fontId="4" fillId="0" borderId="10" xfId="55" applyNumberFormat="1" applyFont="1" applyBorder="1" applyAlignment="1">
      <alignment horizontal="center"/>
      <protection/>
    </xf>
    <xf numFmtId="171" fontId="4" fillId="0" borderId="10" xfId="42" applyFont="1" applyBorder="1" applyAlignment="1">
      <alignment horizontal="right"/>
    </xf>
    <xf numFmtId="2" fontId="4" fillId="0" borderId="10" xfId="42" applyNumberFormat="1" applyFont="1" applyBorder="1" applyAlignment="1">
      <alignment horizontal="right"/>
    </xf>
    <xf numFmtId="0" fontId="4" fillId="0" borderId="10" xfId="56" applyFont="1" applyFill="1" applyBorder="1" applyAlignment="1">
      <alignment wrapText="1"/>
      <protection/>
    </xf>
    <xf numFmtId="0" fontId="46" fillId="34" borderId="10" xfId="47" applyFont="1" applyFill="1" applyBorder="1" applyAlignment="1">
      <alignment horizontal="center" wrapText="1"/>
    </xf>
    <xf numFmtId="0" fontId="46" fillId="0" borderId="10" xfId="47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6" fillId="35" borderId="10" xfId="39" applyFont="1" applyFill="1" applyBorder="1" applyAlignment="1">
      <alignment horizontal="center"/>
    </xf>
    <xf numFmtId="0" fontId="46" fillId="0" borderId="10" xfId="47" applyFont="1" applyFill="1" applyBorder="1" applyAlignment="1">
      <alignment horizontal="center"/>
    </xf>
    <xf numFmtId="0" fontId="46" fillId="33" borderId="10" xfId="47" applyFont="1" applyFill="1" applyBorder="1" applyAlignment="1">
      <alignment/>
    </xf>
    <xf numFmtId="2" fontId="47" fillId="0" borderId="10" xfId="39" applyNumberFormat="1" applyFont="1" applyFill="1" applyBorder="1" applyAlignment="1">
      <alignment horizontal="right"/>
    </xf>
    <xf numFmtId="2" fontId="47" fillId="33" borderId="10" xfId="47" applyNumberFormat="1" applyFont="1" applyFill="1" applyBorder="1" applyAlignment="1">
      <alignment horizontal="right"/>
    </xf>
    <xf numFmtId="0" fontId="46" fillId="33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2" fontId="47" fillId="33" borderId="10" xfId="0" applyNumberFormat="1" applyFont="1" applyFill="1" applyBorder="1" applyAlignment="1">
      <alignment horizontal="right"/>
    </xf>
    <xf numFmtId="0" fontId="48" fillId="29" borderId="10" xfId="47" applyFont="1" applyBorder="1" applyAlignment="1">
      <alignment/>
    </xf>
    <xf numFmtId="0" fontId="48" fillId="29" borderId="10" xfId="47" applyFont="1" applyBorder="1" applyAlignment="1">
      <alignment horizontal="center"/>
    </xf>
    <xf numFmtId="4" fontId="4" fillId="0" borderId="10" xfId="42" applyNumberFormat="1" applyFont="1" applyBorder="1" applyAlignment="1">
      <alignment horizontal="right"/>
    </xf>
    <xf numFmtId="2" fontId="48" fillId="29" borderId="10" xfId="47" applyNumberFormat="1" applyFont="1" applyBorder="1" applyAlignment="1">
      <alignment horizontal="right"/>
    </xf>
    <xf numFmtId="0" fontId="47" fillId="33" borderId="10" xfId="0" applyFont="1" applyFill="1" applyBorder="1" applyAlignment="1">
      <alignment horizontal="center"/>
    </xf>
    <xf numFmtId="0" fontId="49" fillId="31" borderId="10" xfId="54" applyFont="1" applyBorder="1" applyAlignment="1">
      <alignment horizontal="center"/>
    </xf>
    <xf numFmtId="0" fontId="49" fillId="31" borderId="10" xfId="54" applyFont="1" applyBorder="1" applyAlignment="1">
      <alignment horizontal="center" wrapText="1"/>
    </xf>
    <xf numFmtId="4" fontId="49" fillId="31" borderId="10" xfId="54" applyNumberFormat="1" applyFont="1" applyBorder="1" applyAlignment="1">
      <alignment horizontal="center"/>
    </xf>
    <xf numFmtId="4" fontId="49" fillId="31" borderId="10" xfId="54" applyNumberFormat="1" applyFont="1" applyBorder="1" applyAlignment="1">
      <alignment horizontal="right"/>
    </xf>
    <xf numFmtId="0" fontId="49" fillId="31" borderId="10" xfId="54" applyFont="1" applyBorder="1" applyAlignment="1">
      <alignment horizontal="left"/>
    </xf>
    <xf numFmtId="0" fontId="49" fillId="31" borderId="10" xfId="54" applyFont="1" applyBorder="1" applyAlignment="1">
      <alignment/>
    </xf>
    <xf numFmtId="0" fontId="46" fillId="0" borderId="10" xfId="47" applyFont="1" applyFill="1" applyBorder="1" applyAlignment="1">
      <alignment horizontal="center" wrapText="1"/>
    </xf>
    <xf numFmtId="0" fontId="47" fillId="36" borderId="10" xfId="47" applyFont="1" applyFill="1" applyBorder="1" applyAlignment="1">
      <alignment horizontal="center"/>
    </xf>
    <xf numFmtId="0" fontId="46" fillId="36" borderId="10" xfId="47" applyFont="1" applyFill="1" applyBorder="1" applyAlignment="1">
      <alignment horizontal="center" wrapText="1"/>
    </xf>
    <xf numFmtId="49" fontId="47" fillId="36" borderId="10" xfId="55" applyNumberFormat="1" applyFont="1" applyFill="1" applyBorder="1" applyAlignment="1">
      <alignment horizontal="center"/>
      <protection/>
    </xf>
    <xf numFmtId="0" fontId="46" fillId="33" borderId="10" xfId="39" applyFont="1" applyFill="1" applyBorder="1" applyAlignment="1">
      <alignment horizontal="center"/>
    </xf>
    <xf numFmtId="0" fontId="46" fillId="33" borderId="10" xfId="39" applyFont="1" applyFill="1" applyBorder="1" applyAlignment="1">
      <alignment wrapText="1"/>
    </xf>
    <xf numFmtId="2" fontId="46" fillId="33" borderId="10" xfId="39" applyNumberFormat="1" applyFont="1" applyFill="1" applyBorder="1" applyAlignment="1">
      <alignment horizontal="right"/>
    </xf>
    <xf numFmtId="0" fontId="47" fillId="33" borderId="10" xfId="47" applyFont="1" applyFill="1" applyBorder="1" applyAlignment="1">
      <alignment/>
    </xf>
    <xf numFmtId="0" fontId="46" fillId="33" borderId="10" xfId="47" applyFont="1" applyFill="1" applyBorder="1" applyAlignment="1">
      <alignment horizontal="center"/>
    </xf>
    <xf numFmtId="2" fontId="47" fillId="33" borderId="10" xfId="39" applyNumberFormat="1" applyFont="1" applyFill="1" applyBorder="1" applyAlignment="1">
      <alignment horizontal="right"/>
    </xf>
    <xf numFmtId="0" fontId="48" fillId="33" borderId="10" xfId="47" applyFont="1" applyFill="1" applyBorder="1" applyAlignment="1">
      <alignment/>
    </xf>
    <xf numFmtId="2" fontId="46" fillId="33" borderId="10" xfId="47" applyNumberFormat="1" applyFont="1" applyFill="1" applyBorder="1" applyAlignment="1">
      <alignment horizontal="right"/>
    </xf>
    <xf numFmtId="2" fontId="46" fillId="36" borderId="10" xfId="42" applyNumberFormat="1" applyFont="1" applyFill="1" applyBorder="1" applyAlignment="1">
      <alignment horizontal="right"/>
    </xf>
    <xf numFmtId="49" fontId="4" fillId="0" borderId="10" xfId="57" applyNumberFormat="1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center"/>
    </xf>
    <xf numFmtId="0" fontId="4" fillId="0" borderId="10" xfId="55" applyFont="1" applyBorder="1" applyAlignment="1">
      <alignment horizontal="left" wrapText="1"/>
      <protection/>
    </xf>
    <xf numFmtId="0" fontId="46" fillId="33" borderId="0" xfId="0" applyFont="1" applyFill="1" applyBorder="1" applyAlignment="1">
      <alignment horizontal="center"/>
    </xf>
    <xf numFmtId="0" fontId="46" fillId="33" borderId="10" xfId="54" applyFont="1" applyFill="1" applyBorder="1" applyAlignment="1">
      <alignment horizontal="center"/>
    </xf>
    <xf numFmtId="0" fontId="46" fillId="33" borderId="10" xfId="54" applyFont="1" applyFill="1" applyBorder="1" applyAlignment="1">
      <alignment/>
    </xf>
    <xf numFmtId="4" fontId="46" fillId="33" borderId="10" xfId="54" applyNumberFormat="1" applyFont="1" applyFill="1" applyBorder="1" applyAlignment="1">
      <alignment horizontal="right"/>
    </xf>
    <xf numFmtId="4" fontId="47" fillId="33" borderId="10" xfId="54" applyNumberFormat="1" applyFont="1" applyFill="1" applyBorder="1" applyAlignment="1">
      <alignment horizontal="right"/>
    </xf>
    <xf numFmtId="2" fontId="46" fillId="0" borderId="10" xfId="39" applyNumberFormat="1" applyFont="1" applyFill="1" applyBorder="1" applyAlignment="1">
      <alignment horizontal="right"/>
    </xf>
    <xf numFmtId="49" fontId="48" fillId="29" borderId="10" xfId="47" applyNumberFormat="1" applyFont="1" applyBorder="1" applyAlignment="1">
      <alignment vertical="center" wrapText="1"/>
    </xf>
    <xf numFmtId="49" fontId="49" fillId="31" borderId="10" xfId="54" applyNumberFormat="1" applyFont="1" applyBorder="1" applyAlignment="1">
      <alignment vertical="center" wrapText="1"/>
    </xf>
    <xf numFmtId="4" fontId="48" fillId="29" borderId="10" xfId="47" applyNumberFormat="1" applyFont="1" applyBorder="1" applyAlignment="1">
      <alignment horizontal="center"/>
    </xf>
    <xf numFmtId="4" fontId="48" fillId="29" borderId="10" xfId="47" applyNumberFormat="1" applyFont="1" applyBorder="1" applyAlignment="1">
      <alignment horizontal="right"/>
    </xf>
    <xf numFmtId="4" fontId="46" fillId="33" borderId="10" xfId="47" applyNumberFormat="1" applyFont="1" applyFill="1" applyBorder="1" applyAlignment="1">
      <alignment horizontal="right"/>
    </xf>
    <xf numFmtId="4" fontId="47" fillId="33" borderId="10" xfId="47" applyNumberFormat="1" applyFont="1" applyFill="1" applyBorder="1" applyAlignment="1">
      <alignment horizontal="right"/>
    </xf>
    <xf numFmtId="0" fontId="46" fillId="33" borderId="10" xfId="54" applyFont="1" applyFill="1" applyBorder="1" applyAlignment="1">
      <alignment wrapText="1"/>
    </xf>
    <xf numFmtId="0" fontId="46" fillId="33" borderId="10" xfId="54" applyFont="1" applyFill="1" applyBorder="1" applyAlignment="1">
      <alignment horizontal="center" wrapText="1"/>
    </xf>
    <xf numFmtId="0" fontId="44" fillId="33" borderId="0" xfId="0" applyFont="1" applyFill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Anexa F 140 146 10.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4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4.421875" style="17" customWidth="1"/>
    <col min="2" max="2" width="50.28125" style="20" customWidth="1"/>
    <col min="3" max="3" width="10.421875" style="20" customWidth="1"/>
    <col min="4" max="4" width="11.140625" style="20" customWidth="1"/>
    <col min="5" max="5" width="10.8515625" style="19" customWidth="1"/>
    <col min="6" max="16384" width="9.140625" style="2" customWidth="1"/>
  </cols>
  <sheetData>
    <row r="1" spans="1:5" ht="15">
      <c r="A1" s="9" t="s">
        <v>0</v>
      </c>
      <c r="B1" s="10"/>
      <c r="C1" s="10"/>
      <c r="D1" s="10"/>
      <c r="E1" s="11"/>
    </row>
    <row r="2" spans="1:5" ht="15">
      <c r="A2" s="13"/>
      <c r="B2" s="14"/>
      <c r="C2" s="13"/>
      <c r="D2" s="15" t="s">
        <v>83</v>
      </c>
      <c r="E2" s="15"/>
    </row>
    <row r="3" spans="1:5" ht="15">
      <c r="A3" s="13"/>
      <c r="B3" s="14"/>
      <c r="C3" s="13"/>
      <c r="D3" s="15"/>
      <c r="E3" s="15"/>
    </row>
    <row r="4" spans="1:5" ht="15">
      <c r="A4" s="13"/>
      <c r="B4" s="14"/>
      <c r="C4" s="13"/>
      <c r="D4" s="15"/>
      <c r="E4" s="15"/>
    </row>
    <row r="5" spans="1:5" ht="15">
      <c r="A5" s="13"/>
      <c r="B5" s="14"/>
      <c r="C5" s="13"/>
      <c r="D5" s="13"/>
      <c r="E5" s="16"/>
    </row>
    <row r="6" spans="2:5" ht="15">
      <c r="B6" s="89" t="s">
        <v>6</v>
      </c>
      <c r="C6" s="89"/>
      <c r="D6" s="89"/>
      <c r="E6" s="89"/>
    </row>
    <row r="7" spans="2:22" ht="15">
      <c r="B7" s="89" t="s">
        <v>5</v>
      </c>
      <c r="C7" s="89"/>
      <c r="D7" s="89"/>
      <c r="E7" s="89"/>
      <c r="R7" s="3"/>
      <c r="S7" s="4"/>
      <c r="T7" s="6"/>
      <c r="U7" s="6"/>
      <c r="V7" s="5"/>
    </row>
    <row r="8" spans="1:22" ht="15">
      <c r="A8" s="90" t="s">
        <v>12</v>
      </c>
      <c r="B8" s="90"/>
      <c r="C8" s="90"/>
      <c r="D8" s="90"/>
      <c r="E8" s="90"/>
      <c r="R8" s="3"/>
      <c r="S8" s="85"/>
      <c r="T8" s="85"/>
      <c r="U8" s="85"/>
      <c r="V8" s="85"/>
    </row>
    <row r="9" spans="1:22" ht="15">
      <c r="A9" s="71"/>
      <c r="B9" s="71"/>
      <c r="C9" s="71"/>
      <c r="D9" s="71"/>
      <c r="E9" s="71"/>
      <c r="R9" s="3"/>
      <c r="S9" s="8"/>
      <c r="T9" s="8"/>
      <c r="U9" s="8"/>
      <c r="V9" s="8"/>
    </row>
    <row r="10" spans="1:22" ht="15">
      <c r="A10" s="71"/>
      <c r="B10" s="71"/>
      <c r="C10" s="71"/>
      <c r="D10" s="71"/>
      <c r="E10" s="71"/>
      <c r="R10" s="3"/>
      <c r="S10" s="85"/>
      <c r="T10" s="85"/>
      <c r="U10" s="85"/>
      <c r="V10" s="85"/>
    </row>
    <row r="11" spans="1:22" ht="15">
      <c r="A11" s="71"/>
      <c r="B11" s="18"/>
      <c r="C11" s="18"/>
      <c r="D11" s="18"/>
      <c r="R11" s="86"/>
      <c r="S11" s="86"/>
      <c r="T11" s="86"/>
      <c r="U11" s="86"/>
      <c r="V11" s="86"/>
    </row>
    <row r="12" spans="5:22" ht="15">
      <c r="E12" s="12" t="s">
        <v>20</v>
      </c>
      <c r="R12" s="7"/>
      <c r="S12" s="7"/>
      <c r="T12" s="7"/>
      <c r="U12" s="7"/>
      <c r="V12" s="7"/>
    </row>
    <row r="13" spans="1:5" ht="15">
      <c r="A13" s="87" t="s">
        <v>1</v>
      </c>
      <c r="B13" s="91" t="s">
        <v>7</v>
      </c>
      <c r="C13" s="91" t="s">
        <v>2</v>
      </c>
      <c r="D13" s="87" t="s">
        <v>13</v>
      </c>
      <c r="E13" s="87" t="s">
        <v>28</v>
      </c>
    </row>
    <row r="14" spans="1:5" ht="34.5" customHeight="1">
      <c r="A14" s="88"/>
      <c r="B14" s="92"/>
      <c r="C14" s="92"/>
      <c r="D14" s="88"/>
      <c r="E14" s="88"/>
    </row>
    <row r="15" spans="1:5" s="1" customFormat="1" ht="15.75" customHeight="1">
      <c r="A15" s="21">
        <v>0</v>
      </c>
      <c r="B15" s="21">
        <v>1</v>
      </c>
      <c r="C15" s="21">
        <v>2</v>
      </c>
      <c r="D15" s="21" t="s">
        <v>21</v>
      </c>
      <c r="E15" s="22">
        <v>4</v>
      </c>
    </row>
    <row r="16" spans="1:5" ht="24" customHeight="1">
      <c r="A16" s="23"/>
      <c r="B16" s="24" t="s">
        <v>8</v>
      </c>
      <c r="C16" s="24"/>
      <c r="D16" s="25">
        <f>D17+D18+D19+D20+D21+D22+D23+D24+D25+D26+D27</f>
        <v>1785</v>
      </c>
      <c r="E16" s="25">
        <f>E17+E18+E19+E20+E21+E22+E23+E24+E25+E26+E27</f>
        <v>1785</v>
      </c>
    </row>
    <row r="17" spans="1:5" ht="27" customHeight="1">
      <c r="A17" s="26"/>
      <c r="B17" s="27" t="s">
        <v>46</v>
      </c>
      <c r="C17" s="28" t="s">
        <v>29</v>
      </c>
      <c r="D17" s="29">
        <f aca="true" t="shared" si="0" ref="D17:D27">E17</f>
        <v>413</v>
      </c>
      <c r="E17" s="30">
        <f>80+40+8+193+92</f>
        <v>413</v>
      </c>
    </row>
    <row r="18" spans="1:5" ht="23.25" customHeight="1">
      <c r="A18" s="26"/>
      <c r="B18" s="27" t="s">
        <v>73</v>
      </c>
      <c r="C18" s="28" t="s">
        <v>50</v>
      </c>
      <c r="D18" s="29">
        <f t="shared" si="0"/>
        <v>200</v>
      </c>
      <c r="E18" s="30">
        <v>200</v>
      </c>
    </row>
    <row r="19" spans="1:5" ht="27" customHeight="1">
      <c r="A19" s="26"/>
      <c r="B19" s="70" t="s">
        <v>74</v>
      </c>
      <c r="C19" s="28" t="s">
        <v>31</v>
      </c>
      <c r="D19" s="29">
        <f t="shared" si="0"/>
        <v>111</v>
      </c>
      <c r="E19" s="30">
        <v>111</v>
      </c>
    </row>
    <row r="20" spans="1:5" ht="27" customHeight="1">
      <c r="A20" s="26"/>
      <c r="B20" s="70" t="s">
        <v>75</v>
      </c>
      <c r="C20" s="28" t="s">
        <v>51</v>
      </c>
      <c r="D20" s="29">
        <f t="shared" si="0"/>
        <v>564</v>
      </c>
      <c r="E20" s="30">
        <v>564</v>
      </c>
    </row>
    <row r="21" spans="1:5" ht="27" customHeight="1">
      <c r="A21" s="26"/>
      <c r="B21" s="70" t="s">
        <v>76</v>
      </c>
      <c r="C21" s="28" t="s">
        <v>52</v>
      </c>
      <c r="D21" s="29">
        <f t="shared" si="0"/>
        <v>3</v>
      </c>
      <c r="E21" s="30">
        <v>3</v>
      </c>
    </row>
    <row r="22" spans="1:5" ht="24.75" customHeight="1">
      <c r="A22" s="26"/>
      <c r="B22" s="70" t="s">
        <v>77</v>
      </c>
      <c r="C22" s="28" t="s">
        <v>53</v>
      </c>
      <c r="D22" s="29">
        <f t="shared" si="0"/>
        <v>10</v>
      </c>
      <c r="E22" s="30">
        <v>10</v>
      </c>
    </row>
    <row r="23" spans="1:5" ht="26.25" customHeight="1">
      <c r="A23" s="26"/>
      <c r="B23" s="70" t="s">
        <v>48</v>
      </c>
      <c r="C23" s="28" t="s">
        <v>34</v>
      </c>
      <c r="D23" s="46">
        <f t="shared" si="0"/>
        <v>-58</v>
      </c>
      <c r="E23" s="30">
        <f>-36-22</f>
        <v>-58</v>
      </c>
    </row>
    <row r="24" spans="1:5" ht="26.25" customHeight="1">
      <c r="A24" s="26"/>
      <c r="B24" s="27" t="s">
        <v>49</v>
      </c>
      <c r="C24" s="28" t="s">
        <v>35</v>
      </c>
      <c r="D24" s="29">
        <f t="shared" si="0"/>
        <v>58</v>
      </c>
      <c r="E24" s="30">
        <f>36+22</f>
        <v>58</v>
      </c>
    </row>
    <row r="25" spans="1:5" ht="25.5" customHeight="1">
      <c r="A25" s="26"/>
      <c r="B25" s="31" t="s">
        <v>27</v>
      </c>
      <c r="C25" s="28" t="s">
        <v>22</v>
      </c>
      <c r="D25" s="46">
        <f t="shared" si="0"/>
        <v>30</v>
      </c>
      <c r="E25" s="30">
        <v>30</v>
      </c>
    </row>
    <row r="26" spans="1:5" ht="29.25" customHeight="1">
      <c r="A26" s="26"/>
      <c r="B26" s="31" t="s">
        <v>78</v>
      </c>
      <c r="C26" s="28" t="s">
        <v>54</v>
      </c>
      <c r="D26" s="46">
        <f t="shared" si="0"/>
        <v>251</v>
      </c>
      <c r="E26" s="30">
        <v>251</v>
      </c>
    </row>
    <row r="27" spans="1:5" ht="32.25" customHeight="1">
      <c r="A27" s="26"/>
      <c r="B27" s="31" t="s">
        <v>79</v>
      </c>
      <c r="C27" s="28" t="s">
        <v>55</v>
      </c>
      <c r="D27" s="46">
        <f t="shared" si="0"/>
        <v>203</v>
      </c>
      <c r="E27" s="30">
        <v>203</v>
      </c>
    </row>
    <row r="28" spans="1:5" ht="25.5" customHeight="1">
      <c r="A28" s="23"/>
      <c r="B28" s="32" t="s">
        <v>9</v>
      </c>
      <c r="C28" s="24"/>
      <c r="D28" s="25">
        <f>D29+D30+D31+D32+D33+D34+D35+D36+D37</f>
        <v>1524</v>
      </c>
      <c r="E28" s="25">
        <f>E29+E30+E31+E32+E33+E34+E35+E36+E37</f>
        <v>1524</v>
      </c>
    </row>
    <row r="29" spans="1:5" ht="25.5" customHeight="1">
      <c r="A29" s="26"/>
      <c r="B29" s="27" t="s">
        <v>46</v>
      </c>
      <c r="C29" s="28" t="s">
        <v>29</v>
      </c>
      <c r="D29" s="30">
        <f aca="true" t="shared" si="1" ref="D29:D37">E29</f>
        <v>413</v>
      </c>
      <c r="E29" s="30">
        <f>80+40+8+193+92</f>
        <v>413</v>
      </c>
    </row>
    <row r="30" spans="1:5" ht="25.5" customHeight="1">
      <c r="A30" s="26"/>
      <c r="B30" s="27" t="s">
        <v>73</v>
      </c>
      <c r="C30" s="28" t="s">
        <v>50</v>
      </c>
      <c r="D30" s="30">
        <f t="shared" si="1"/>
        <v>200</v>
      </c>
      <c r="E30" s="30">
        <v>200</v>
      </c>
    </row>
    <row r="31" spans="1:5" ht="30.75" customHeight="1">
      <c r="A31" s="26"/>
      <c r="B31" s="70" t="s">
        <v>74</v>
      </c>
      <c r="C31" s="28" t="s">
        <v>31</v>
      </c>
      <c r="D31" s="30">
        <f t="shared" si="1"/>
        <v>111</v>
      </c>
      <c r="E31" s="30">
        <v>111</v>
      </c>
    </row>
    <row r="32" spans="1:5" ht="31.5" customHeight="1">
      <c r="A32" s="26"/>
      <c r="B32" s="70" t="s">
        <v>75</v>
      </c>
      <c r="C32" s="28" t="s">
        <v>51</v>
      </c>
      <c r="D32" s="30">
        <f t="shared" si="1"/>
        <v>564</v>
      </c>
      <c r="E32" s="30">
        <v>564</v>
      </c>
    </row>
    <row r="33" spans="1:5" ht="36" customHeight="1">
      <c r="A33" s="26"/>
      <c r="B33" s="70" t="s">
        <v>76</v>
      </c>
      <c r="C33" s="28" t="s">
        <v>52</v>
      </c>
      <c r="D33" s="30">
        <f t="shared" si="1"/>
        <v>3</v>
      </c>
      <c r="E33" s="30">
        <v>3</v>
      </c>
    </row>
    <row r="34" spans="1:5" ht="25.5" customHeight="1">
      <c r="A34" s="26"/>
      <c r="B34" s="70" t="s">
        <v>77</v>
      </c>
      <c r="C34" s="28" t="s">
        <v>53</v>
      </c>
      <c r="D34" s="30">
        <f t="shared" si="1"/>
        <v>10</v>
      </c>
      <c r="E34" s="30">
        <v>10</v>
      </c>
    </row>
    <row r="35" spans="1:5" ht="30" customHeight="1">
      <c r="A35" s="26"/>
      <c r="B35" s="70" t="s">
        <v>48</v>
      </c>
      <c r="C35" s="28" t="s">
        <v>34</v>
      </c>
      <c r="D35" s="30">
        <f t="shared" si="1"/>
        <v>-58</v>
      </c>
      <c r="E35" s="30">
        <f>-36-22</f>
        <v>-58</v>
      </c>
    </row>
    <row r="36" spans="1:5" ht="28.5" customHeight="1">
      <c r="A36" s="26"/>
      <c r="B36" s="31" t="s">
        <v>27</v>
      </c>
      <c r="C36" s="28" t="s">
        <v>22</v>
      </c>
      <c r="D36" s="30">
        <f t="shared" si="1"/>
        <v>30</v>
      </c>
      <c r="E36" s="30">
        <v>30</v>
      </c>
    </row>
    <row r="37" spans="1:5" ht="28.5" customHeight="1">
      <c r="A37" s="26"/>
      <c r="B37" s="31" t="s">
        <v>78</v>
      </c>
      <c r="C37" s="28" t="s">
        <v>54</v>
      </c>
      <c r="D37" s="30">
        <f t="shared" si="1"/>
        <v>251</v>
      </c>
      <c r="E37" s="30">
        <v>251</v>
      </c>
    </row>
    <row r="38" spans="1:5" ht="28.5" customHeight="1">
      <c r="A38" s="56"/>
      <c r="B38" s="57" t="s">
        <v>36</v>
      </c>
      <c r="C38" s="58"/>
      <c r="D38" s="67">
        <f>D39+D40</f>
        <v>261</v>
      </c>
      <c r="E38" s="67">
        <f>E39+E40</f>
        <v>261</v>
      </c>
    </row>
    <row r="39" spans="1:5" ht="28.5" customHeight="1">
      <c r="A39" s="26"/>
      <c r="B39" s="31" t="s">
        <v>49</v>
      </c>
      <c r="C39" s="28" t="s">
        <v>35</v>
      </c>
      <c r="D39" s="30">
        <f>E39</f>
        <v>58</v>
      </c>
      <c r="E39" s="30">
        <f>36+22</f>
        <v>58</v>
      </c>
    </row>
    <row r="40" spans="1:5" ht="31.5" customHeight="1">
      <c r="A40" s="26"/>
      <c r="B40" s="31" t="s">
        <v>79</v>
      </c>
      <c r="C40" s="28" t="s">
        <v>55</v>
      </c>
      <c r="D40" s="30">
        <f>E40</f>
        <v>203</v>
      </c>
      <c r="E40" s="30">
        <v>203</v>
      </c>
    </row>
    <row r="41" spans="1:5" ht="29.25" customHeight="1">
      <c r="A41" s="49"/>
      <c r="B41" s="50" t="s">
        <v>10</v>
      </c>
      <c r="C41" s="51" t="s">
        <v>11</v>
      </c>
      <c r="D41" s="52">
        <f aca="true" t="shared" si="2" ref="D41:E43">D47+D75+D99</f>
        <v>1785</v>
      </c>
      <c r="E41" s="52">
        <f t="shared" si="2"/>
        <v>1785</v>
      </c>
    </row>
    <row r="42" spans="1:5" ht="26.25" customHeight="1">
      <c r="A42" s="49"/>
      <c r="B42" s="53" t="s">
        <v>3</v>
      </c>
      <c r="C42" s="49"/>
      <c r="D42" s="52">
        <f t="shared" si="2"/>
        <v>1524</v>
      </c>
      <c r="E42" s="52">
        <f t="shared" si="2"/>
        <v>1524</v>
      </c>
    </row>
    <row r="43" spans="1:5" ht="27.75" customHeight="1">
      <c r="A43" s="49"/>
      <c r="B43" s="54" t="s">
        <v>4</v>
      </c>
      <c r="C43" s="49">
        <v>20</v>
      </c>
      <c r="D43" s="52">
        <f t="shared" si="2"/>
        <v>1534.49</v>
      </c>
      <c r="E43" s="52">
        <f t="shared" si="2"/>
        <v>1534.49</v>
      </c>
    </row>
    <row r="44" spans="1:5" ht="27" customHeight="1">
      <c r="A44" s="49"/>
      <c r="B44" s="78" t="s">
        <v>42</v>
      </c>
      <c r="C44" s="49">
        <v>85</v>
      </c>
      <c r="D44" s="52">
        <f>D78</f>
        <v>-10.49</v>
      </c>
      <c r="E44" s="52">
        <f>E78</f>
        <v>-10.49</v>
      </c>
    </row>
    <row r="45" spans="1:5" ht="27.75" customHeight="1">
      <c r="A45" s="54"/>
      <c r="B45" s="54" t="s">
        <v>40</v>
      </c>
      <c r="C45" s="49"/>
      <c r="D45" s="52">
        <f>D50+D79+D102</f>
        <v>261</v>
      </c>
      <c r="E45" s="52">
        <f>E50+E79+E102</f>
        <v>261</v>
      </c>
    </row>
    <row r="46" spans="1:5" ht="26.25" customHeight="1">
      <c r="A46" s="54"/>
      <c r="B46" s="54" t="s">
        <v>39</v>
      </c>
      <c r="C46" s="49">
        <v>70</v>
      </c>
      <c r="D46" s="52">
        <f>D51+D80+D103</f>
        <v>261</v>
      </c>
      <c r="E46" s="52">
        <f>E51+E80+E103</f>
        <v>261</v>
      </c>
    </row>
    <row r="47" spans="1:5" ht="33" customHeight="1">
      <c r="A47" s="45" t="s">
        <v>57</v>
      </c>
      <c r="B47" s="45" t="s">
        <v>56</v>
      </c>
      <c r="C47" s="79">
        <v>66.1</v>
      </c>
      <c r="D47" s="80">
        <f>D55+D58+D63+D66+D69+D72+D52</f>
        <v>1114</v>
      </c>
      <c r="E47" s="80">
        <f>E55+E58+E63+E66+E69+E72+E52</f>
        <v>1114</v>
      </c>
    </row>
    <row r="48" spans="1:5" ht="27.75" customHeight="1">
      <c r="A48" s="44"/>
      <c r="B48" s="44" t="s">
        <v>3</v>
      </c>
      <c r="C48" s="45"/>
      <c r="D48" s="80">
        <f>D56+D59+D64+D67+D70+D73</f>
        <v>911</v>
      </c>
      <c r="E48" s="80">
        <f>E56+E59+E64+E67+E70+E73</f>
        <v>911</v>
      </c>
    </row>
    <row r="49" spans="1:5" ht="28.5" customHeight="1">
      <c r="A49" s="44"/>
      <c r="B49" s="44" t="s">
        <v>4</v>
      </c>
      <c r="C49" s="45">
        <v>20</v>
      </c>
      <c r="D49" s="80">
        <f>D57+D60++D65+D68+D71+D74</f>
        <v>911</v>
      </c>
      <c r="E49" s="80">
        <f>E57+E60++E65+E68+E71+E74</f>
        <v>911</v>
      </c>
    </row>
    <row r="50" spans="1:5" ht="28.5" customHeight="1">
      <c r="A50" s="44"/>
      <c r="B50" s="44" t="s">
        <v>40</v>
      </c>
      <c r="C50" s="45"/>
      <c r="D50" s="80">
        <f>D61+D53</f>
        <v>203</v>
      </c>
      <c r="E50" s="80">
        <f>E61+E53</f>
        <v>203</v>
      </c>
    </row>
    <row r="51" spans="1:5" ht="28.5" customHeight="1">
      <c r="A51" s="44"/>
      <c r="B51" s="44" t="s">
        <v>39</v>
      </c>
      <c r="C51" s="45">
        <v>70</v>
      </c>
      <c r="D51" s="80">
        <f>D62+D54</f>
        <v>203</v>
      </c>
      <c r="E51" s="80">
        <f>E62+E54</f>
        <v>203</v>
      </c>
    </row>
    <row r="52" spans="1:5" ht="28.5" customHeight="1">
      <c r="A52" s="72" t="s">
        <v>58</v>
      </c>
      <c r="B52" s="38" t="s">
        <v>81</v>
      </c>
      <c r="C52" s="72" t="s">
        <v>60</v>
      </c>
      <c r="D52" s="81">
        <f>D53</f>
        <v>169</v>
      </c>
      <c r="E52" s="81">
        <f>E53</f>
        <v>169</v>
      </c>
    </row>
    <row r="53" spans="1:5" ht="28.5" customHeight="1">
      <c r="A53" s="65"/>
      <c r="B53" s="62" t="s">
        <v>40</v>
      </c>
      <c r="C53" s="63"/>
      <c r="D53" s="82">
        <f>D54</f>
        <v>169</v>
      </c>
      <c r="E53" s="82">
        <f>E54</f>
        <v>169</v>
      </c>
    </row>
    <row r="54" spans="1:5" ht="28.5" customHeight="1">
      <c r="A54" s="65"/>
      <c r="B54" s="42" t="s">
        <v>39</v>
      </c>
      <c r="C54" s="48">
        <v>70</v>
      </c>
      <c r="D54" s="82">
        <f>E54</f>
        <v>169</v>
      </c>
      <c r="E54" s="82">
        <v>169</v>
      </c>
    </row>
    <row r="55" spans="1:5" ht="33" customHeight="1">
      <c r="A55" s="72" t="s">
        <v>61</v>
      </c>
      <c r="B55" s="73" t="s">
        <v>59</v>
      </c>
      <c r="C55" s="72" t="s">
        <v>60</v>
      </c>
      <c r="D55" s="74">
        <f>D56</f>
        <v>26</v>
      </c>
      <c r="E55" s="74">
        <f>E56</f>
        <v>26</v>
      </c>
    </row>
    <row r="56" spans="1:5" ht="33" customHeight="1">
      <c r="A56" s="73"/>
      <c r="B56" s="62" t="s">
        <v>3</v>
      </c>
      <c r="C56" s="63"/>
      <c r="D56" s="75">
        <f>D57</f>
        <v>26</v>
      </c>
      <c r="E56" s="75">
        <f>E57</f>
        <v>26</v>
      </c>
    </row>
    <row r="57" spans="1:5" ht="33" customHeight="1">
      <c r="A57" s="73"/>
      <c r="B57" s="42" t="s">
        <v>4</v>
      </c>
      <c r="C57" s="48">
        <v>20</v>
      </c>
      <c r="D57" s="75">
        <f>E57</f>
        <v>26</v>
      </c>
      <c r="E57" s="75">
        <v>26</v>
      </c>
    </row>
    <row r="58" spans="1:5" ht="33" customHeight="1">
      <c r="A58" s="72" t="s">
        <v>63</v>
      </c>
      <c r="B58" s="73" t="s">
        <v>62</v>
      </c>
      <c r="C58" s="72" t="s">
        <v>60</v>
      </c>
      <c r="D58" s="74">
        <f>D59+D61</f>
        <v>288</v>
      </c>
      <c r="E58" s="74">
        <f>E59+E61</f>
        <v>288</v>
      </c>
    </row>
    <row r="59" spans="1:5" ht="29.25" customHeight="1">
      <c r="A59" s="73"/>
      <c r="B59" s="62" t="s">
        <v>3</v>
      </c>
      <c r="C59" s="63"/>
      <c r="D59" s="75">
        <f>D60</f>
        <v>254</v>
      </c>
      <c r="E59" s="75">
        <f>E60</f>
        <v>254</v>
      </c>
    </row>
    <row r="60" spans="1:5" ht="30" customHeight="1">
      <c r="A60" s="73"/>
      <c r="B60" s="42" t="s">
        <v>4</v>
      </c>
      <c r="C60" s="48">
        <v>20</v>
      </c>
      <c r="D60" s="75">
        <f>E60</f>
        <v>254</v>
      </c>
      <c r="E60" s="75">
        <v>254</v>
      </c>
    </row>
    <row r="61" spans="1:5" ht="31.5" customHeight="1">
      <c r="A61" s="73"/>
      <c r="B61" s="62" t="s">
        <v>40</v>
      </c>
      <c r="C61" s="63"/>
      <c r="D61" s="75">
        <f>D62</f>
        <v>34</v>
      </c>
      <c r="E61" s="75">
        <f>E62</f>
        <v>34</v>
      </c>
    </row>
    <row r="62" spans="1:5" ht="29.25" customHeight="1">
      <c r="A62" s="73"/>
      <c r="B62" s="42" t="s">
        <v>39</v>
      </c>
      <c r="C62" s="48">
        <v>70</v>
      </c>
      <c r="D62" s="75">
        <f>E62</f>
        <v>34</v>
      </c>
      <c r="E62" s="75">
        <v>34</v>
      </c>
    </row>
    <row r="63" spans="1:5" ht="33" customHeight="1">
      <c r="A63" s="72" t="s">
        <v>64</v>
      </c>
      <c r="B63" s="83" t="s">
        <v>82</v>
      </c>
      <c r="C63" s="72" t="s">
        <v>60</v>
      </c>
      <c r="D63" s="74">
        <f>D64</f>
        <v>14</v>
      </c>
      <c r="E63" s="74">
        <f>E64</f>
        <v>14</v>
      </c>
    </row>
    <row r="64" spans="1:5" ht="33" customHeight="1">
      <c r="A64" s="73"/>
      <c r="B64" s="62" t="s">
        <v>3</v>
      </c>
      <c r="C64" s="63"/>
      <c r="D64" s="75">
        <f>D65</f>
        <v>14</v>
      </c>
      <c r="E64" s="75">
        <f>E65</f>
        <v>14</v>
      </c>
    </row>
    <row r="65" spans="1:5" ht="33" customHeight="1">
      <c r="A65" s="73"/>
      <c r="B65" s="42" t="s">
        <v>4</v>
      </c>
      <c r="C65" s="48">
        <v>20</v>
      </c>
      <c r="D65" s="75">
        <f>E65</f>
        <v>14</v>
      </c>
      <c r="E65" s="75">
        <v>14</v>
      </c>
    </row>
    <row r="66" spans="1:5" ht="33" customHeight="1">
      <c r="A66" s="72" t="s">
        <v>66</v>
      </c>
      <c r="B66" s="84" t="s">
        <v>65</v>
      </c>
      <c r="C66" s="72" t="s">
        <v>60</v>
      </c>
      <c r="D66" s="74">
        <f>D67</f>
        <v>132</v>
      </c>
      <c r="E66" s="74">
        <f>E67</f>
        <v>132</v>
      </c>
    </row>
    <row r="67" spans="1:5" ht="33" customHeight="1">
      <c r="A67" s="73"/>
      <c r="B67" s="62" t="s">
        <v>3</v>
      </c>
      <c r="C67" s="63"/>
      <c r="D67" s="75">
        <f>D68</f>
        <v>132</v>
      </c>
      <c r="E67" s="75">
        <f>E68</f>
        <v>132</v>
      </c>
    </row>
    <row r="68" spans="1:5" ht="33" customHeight="1">
      <c r="A68" s="73"/>
      <c r="B68" s="42" t="s">
        <v>4</v>
      </c>
      <c r="C68" s="48">
        <v>20</v>
      </c>
      <c r="D68" s="75">
        <f>E68</f>
        <v>132</v>
      </c>
      <c r="E68" s="75">
        <v>132</v>
      </c>
    </row>
    <row r="69" spans="1:5" ht="33" customHeight="1">
      <c r="A69" s="72" t="s">
        <v>68</v>
      </c>
      <c r="B69" s="73" t="s">
        <v>67</v>
      </c>
      <c r="C69" s="72" t="s">
        <v>60</v>
      </c>
      <c r="D69" s="74">
        <f>D70</f>
        <v>213</v>
      </c>
      <c r="E69" s="74">
        <f>E70</f>
        <v>213</v>
      </c>
    </row>
    <row r="70" spans="1:5" ht="33" customHeight="1">
      <c r="A70" s="73"/>
      <c r="B70" s="62" t="s">
        <v>3</v>
      </c>
      <c r="C70" s="63"/>
      <c r="D70" s="75">
        <f>D71</f>
        <v>213</v>
      </c>
      <c r="E70" s="75">
        <f>E71</f>
        <v>213</v>
      </c>
    </row>
    <row r="71" spans="1:5" ht="33" customHeight="1">
      <c r="A71" s="73"/>
      <c r="B71" s="42" t="s">
        <v>4</v>
      </c>
      <c r="C71" s="48">
        <v>20</v>
      </c>
      <c r="D71" s="75">
        <f>E71</f>
        <v>213</v>
      </c>
      <c r="E71" s="75">
        <v>213</v>
      </c>
    </row>
    <row r="72" spans="1:5" ht="33" customHeight="1">
      <c r="A72" s="72" t="s">
        <v>80</v>
      </c>
      <c r="B72" s="73" t="s">
        <v>69</v>
      </c>
      <c r="C72" s="72" t="s">
        <v>60</v>
      </c>
      <c r="D72" s="74">
        <f>D73</f>
        <v>272</v>
      </c>
      <c r="E72" s="74">
        <f>E73</f>
        <v>272</v>
      </c>
    </row>
    <row r="73" spans="1:5" ht="33" customHeight="1">
      <c r="A73" s="73"/>
      <c r="B73" s="62" t="s">
        <v>3</v>
      </c>
      <c r="C73" s="63"/>
      <c r="D73" s="75">
        <f>D74</f>
        <v>272</v>
      </c>
      <c r="E73" s="75">
        <f>E74</f>
        <v>272</v>
      </c>
    </row>
    <row r="74" spans="1:5" ht="33" customHeight="1">
      <c r="A74" s="73"/>
      <c r="B74" s="42" t="s">
        <v>4</v>
      </c>
      <c r="C74" s="48">
        <v>20</v>
      </c>
      <c r="D74" s="75">
        <f>E74</f>
        <v>272</v>
      </c>
      <c r="E74" s="75">
        <v>272</v>
      </c>
    </row>
    <row r="75" spans="1:5" ht="28.5" customHeight="1">
      <c r="A75" s="45" t="s">
        <v>18</v>
      </c>
      <c r="B75" s="45" t="s">
        <v>16</v>
      </c>
      <c r="C75" s="45" t="s">
        <v>17</v>
      </c>
      <c r="D75" s="47">
        <f aca="true" t="shared" si="3" ref="D75:E77">D81+D85+D88+D91+D94</f>
        <v>432</v>
      </c>
      <c r="E75" s="47">
        <f t="shared" si="3"/>
        <v>432</v>
      </c>
    </row>
    <row r="76" spans="1:5" ht="27" customHeight="1">
      <c r="A76" s="45"/>
      <c r="B76" s="44" t="s">
        <v>3</v>
      </c>
      <c r="C76" s="45"/>
      <c r="D76" s="47">
        <f t="shared" si="3"/>
        <v>396</v>
      </c>
      <c r="E76" s="47">
        <f t="shared" si="3"/>
        <v>396</v>
      </c>
    </row>
    <row r="77" spans="1:5" ht="27.75" customHeight="1">
      <c r="A77" s="44"/>
      <c r="B77" s="44" t="s">
        <v>4</v>
      </c>
      <c r="C77" s="45">
        <v>20</v>
      </c>
      <c r="D77" s="47">
        <f t="shared" si="3"/>
        <v>406.49</v>
      </c>
      <c r="E77" s="47">
        <f t="shared" si="3"/>
        <v>406.49</v>
      </c>
    </row>
    <row r="78" spans="1:5" ht="27.75" customHeight="1">
      <c r="A78" s="44"/>
      <c r="B78" s="77" t="s">
        <v>42</v>
      </c>
      <c r="C78" s="45">
        <v>85</v>
      </c>
      <c r="D78" s="47">
        <f>D84</f>
        <v>-10.49</v>
      </c>
      <c r="E78" s="47">
        <f>E84</f>
        <v>-10.49</v>
      </c>
    </row>
    <row r="79" spans="1:5" ht="27.75" customHeight="1">
      <c r="A79" s="44"/>
      <c r="B79" s="44" t="s">
        <v>40</v>
      </c>
      <c r="C79" s="45"/>
      <c r="D79" s="47">
        <f>D97</f>
        <v>36</v>
      </c>
      <c r="E79" s="47">
        <f>E97</f>
        <v>36</v>
      </c>
    </row>
    <row r="80" spans="1:5" ht="27.75" customHeight="1">
      <c r="A80" s="44"/>
      <c r="B80" s="44" t="s">
        <v>39</v>
      </c>
      <c r="C80" s="45">
        <v>70</v>
      </c>
      <c r="D80" s="47">
        <f>D98</f>
        <v>36</v>
      </c>
      <c r="E80" s="47">
        <f>E98</f>
        <v>36</v>
      </c>
    </row>
    <row r="81" spans="1:5" ht="27.75" customHeight="1">
      <c r="A81" s="59" t="s">
        <v>19</v>
      </c>
      <c r="B81" s="38" t="s">
        <v>41</v>
      </c>
      <c r="C81" s="59" t="s">
        <v>17</v>
      </c>
      <c r="D81" s="66">
        <f>D82</f>
        <v>8.000000000000002</v>
      </c>
      <c r="E81" s="66">
        <f>E82</f>
        <v>8.000000000000002</v>
      </c>
    </row>
    <row r="82" spans="1:5" ht="27.75" customHeight="1">
      <c r="A82" s="65"/>
      <c r="B82" s="62" t="s">
        <v>3</v>
      </c>
      <c r="C82" s="63"/>
      <c r="D82" s="40">
        <f>D83+D84</f>
        <v>8.000000000000002</v>
      </c>
      <c r="E82" s="40">
        <f>E83+E84</f>
        <v>8.000000000000002</v>
      </c>
    </row>
    <row r="83" spans="1:5" ht="27.75" customHeight="1">
      <c r="A83" s="65"/>
      <c r="B83" s="42" t="s">
        <v>4</v>
      </c>
      <c r="C83" s="48">
        <v>20</v>
      </c>
      <c r="D83" s="40">
        <f>E83</f>
        <v>18.490000000000002</v>
      </c>
      <c r="E83" s="40">
        <f>10.49+8</f>
        <v>18.490000000000002</v>
      </c>
    </row>
    <row r="84" spans="1:5" ht="31.5" customHeight="1">
      <c r="A84" s="65"/>
      <c r="B84" s="68" t="s">
        <v>42</v>
      </c>
      <c r="C84" s="69">
        <v>85</v>
      </c>
      <c r="D84" s="40">
        <f>E84</f>
        <v>-10.49</v>
      </c>
      <c r="E84" s="40">
        <v>-10.49</v>
      </c>
    </row>
    <row r="85" spans="1:5" ht="27.75" customHeight="1">
      <c r="A85" s="59" t="s">
        <v>32</v>
      </c>
      <c r="B85" s="60" t="s">
        <v>43</v>
      </c>
      <c r="C85" s="59" t="s">
        <v>17</v>
      </c>
      <c r="D85" s="66">
        <f>D86</f>
        <v>193</v>
      </c>
      <c r="E85" s="66">
        <f>E86</f>
        <v>193</v>
      </c>
    </row>
    <row r="86" spans="1:5" ht="27.75" customHeight="1">
      <c r="A86" s="65"/>
      <c r="B86" s="62" t="s">
        <v>3</v>
      </c>
      <c r="C86" s="63"/>
      <c r="D86" s="40">
        <f>D87</f>
        <v>193</v>
      </c>
      <c r="E86" s="40">
        <f>E87</f>
        <v>193</v>
      </c>
    </row>
    <row r="87" spans="1:5" ht="27.75" customHeight="1">
      <c r="A87" s="65"/>
      <c r="B87" s="42" t="s">
        <v>4</v>
      </c>
      <c r="C87" s="48">
        <v>20</v>
      </c>
      <c r="D87" s="40">
        <f>E87</f>
        <v>193</v>
      </c>
      <c r="E87" s="40">
        <v>193</v>
      </c>
    </row>
    <row r="88" spans="1:5" ht="34.5" customHeight="1">
      <c r="A88" s="59" t="s">
        <v>37</v>
      </c>
      <c r="B88" s="60" t="s">
        <v>30</v>
      </c>
      <c r="C88" s="59" t="s">
        <v>17</v>
      </c>
      <c r="D88" s="61">
        <f>D89</f>
        <v>80</v>
      </c>
      <c r="E88" s="61">
        <f>E89</f>
        <v>80</v>
      </c>
    </row>
    <row r="89" spans="1:5" ht="28.5" customHeight="1">
      <c r="A89" s="38"/>
      <c r="B89" s="62" t="s">
        <v>3</v>
      </c>
      <c r="C89" s="63"/>
      <c r="D89" s="64">
        <f>D90</f>
        <v>80</v>
      </c>
      <c r="E89" s="64">
        <f>E90</f>
        <v>80</v>
      </c>
    </row>
    <row r="90" spans="1:5" ht="28.5" customHeight="1">
      <c r="A90" s="38"/>
      <c r="B90" s="42" t="s">
        <v>4</v>
      </c>
      <c r="C90" s="48">
        <v>20</v>
      </c>
      <c r="D90" s="64">
        <f>E90</f>
        <v>80</v>
      </c>
      <c r="E90" s="64">
        <v>80</v>
      </c>
    </row>
    <row r="91" spans="1:5" ht="28.5" customHeight="1">
      <c r="A91" s="59" t="s">
        <v>44</v>
      </c>
      <c r="B91" s="41" t="s">
        <v>33</v>
      </c>
      <c r="C91" s="59" t="s">
        <v>17</v>
      </c>
      <c r="D91" s="61">
        <f>D92</f>
        <v>111</v>
      </c>
      <c r="E91" s="61">
        <f>E92</f>
        <v>111</v>
      </c>
    </row>
    <row r="92" spans="1:5" ht="28.5" customHeight="1">
      <c r="A92" s="38"/>
      <c r="B92" s="62" t="s">
        <v>3</v>
      </c>
      <c r="C92" s="63"/>
      <c r="D92" s="64">
        <f>D93</f>
        <v>111</v>
      </c>
      <c r="E92" s="64">
        <f>E93</f>
        <v>111</v>
      </c>
    </row>
    <row r="93" spans="1:5" ht="28.5" customHeight="1">
      <c r="A93" s="38"/>
      <c r="B93" s="42" t="s">
        <v>4</v>
      </c>
      <c r="C93" s="48">
        <v>20</v>
      </c>
      <c r="D93" s="64">
        <f>E93</f>
        <v>111</v>
      </c>
      <c r="E93" s="64">
        <v>111</v>
      </c>
    </row>
    <row r="94" spans="1:5" ht="28.5" customHeight="1">
      <c r="A94" s="63" t="s">
        <v>45</v>
      </c>
      <c r="B94" s="41" t="s">
        <v>38</v>
      </c>
      <c r="C94" s="59" t="s">
        <v>17</v>
      </c>
      <c r="D94" s="61">
        <f>D95+D97</f>
        <v>40</v>
      </c>
      <c r="E94" s="61">
        <f>E95+E97</f>
        <v>40</v>
      </c>
    </row>
    <row r="95" spans="1:5" ht="28.5" customHeight="1">
      <c r="A95" s="38"/>
      <c r="B95" s="62" t="s">
        <v>3</v>
      </c>
      <c r="C95" s="63"/>
      <c r="D95" s="64">
        <f>D96</f>
        <v>4</v>
      </c>
      <c r="E95" s="64">
        <f>E96</f>
        <v>4</v>
      </c>
    </row>
    <row r="96" spans="1:5" ht="28.5" customHeight="1">
      <c r="A96" s="38"/>
      <c r="B96" s="42" t="s">
        <v>4</v>
      </c>
      <c r="C96" s="48">
        <v>20</v>
      </c>
      <c r="D96" s="64">
        <f>E96</f>
        <v>4</v>
      </c>
      <c r="E96" s="64">
        <v>4</v>
      </c>
    </row>
    <row r="97" spans="1:5" ht="28.5" customHeight="1">
      <c r="A97" s="38"/>
      <c r="B97" s="62" t="s">
        <v>40</v>
      </c>
      <c r="C97" s="63"/>
      <c r="D97" s="64">
        <f>D98</f>
        <v>36</v>
      </c>
      <c r="E97" s="64">
        <f>E98</f>
        <v>36</v>
      </c>
    </row>
    <row r="98" spans="1:5" ht="28.5" customHeight="1">
      <c r="A98" s="38"/>
      <c r="B98" s="42" t="s">
        <v>39</v>
      </c>
      <c r="C98" s="48">
        <v>70</v>
      </c>
      <c r="D98" s="64">
        <f>E98</f>
        <v>36</v>
      </c>
      <c r="E98" s="64">
        <v>36</v>
      </c>
    </row>
    <row r="99" spans="1:5" ht="31.5" customHeight="1">
      <c r="A99" s="45" t="s">
        <v>23</v>
      </c>
      <c r="B99" s="45" t="s">
        <v>24</v>
      </c>
      <c r="C99" s="45" t="s">
        <v>26</v>
      </c>
      <c r="D99" s="47">
        <f aca="true" t="shared" si="4" ref="D99:E101">D104+D109</f>
        <v>239</v>
      </c>
      <c r="E99" s="47">
        <f t="shared" si="4"/>
        <v>239</v>
      </c>
    </row>
    <row r="100" spans="1:5" ht="25.5" customHeight="1">
      <c r="A100" s="45"/>
      <c r="B100" s="44" t="s">
        <v>3</v>
      </c>
      <c r="C100" s="45"/>
      <c r="D100" s="47">
        <f t="shared" si="4"/>
        <v>217</v>
      </c>
      <c r="E100" s="47">
        <f t="shared" si="4"/>
        <v>217</v>
      </c>
    </row>
    <row r="101" spans="1:5" ht="25.5" customHeight="1">
      <c r="A101" s="45"/>
      <c r="B101" s="44" t="s">
        <v>4</v>
      </c>
      <c r="C101" s="45">
        <v>20</v>
      </c>
      <c r="D101" s="47">
        <f t="shared" si="4"/>
        <v>217</v>
      </c>
      <c r="E101" s="47">
        <f t="shared" si="4"/>
        <v>217</v>
      </c>
    </row>
    <row r="102" spans="1:5" ht="25.5" customHeight="1">
      <c r="A102" s="45"/>
      <c r="B102" s="44" t="s">
        <v>40</v>
      </c>
      <c r="C102" s="45"/>
      <c r="D102" s="47">
        <f>D107</f>
        <v>22</v>
      </c>
      <c r="E102" s="47">
        <f>E107</f>
        <v>22</v>
      </c>
    </row>
    <row r="103" spans="1:5" ht="25.5" customHeight="1">
      <c r="A103" s="45"/>
      <c r="B103" s="44" t="s">
        <v>39</v>
      </c>
      <c r="C103" s="45">
        <v>70</v>
      </c>
      <c r="D103" s="47">
        <f>D108</f>
        <v>22</v>
      </c>
      <c r="E103" s="47">
        <f>E108</f>
        <v>22</v>
      </c>
    </row>
    <row r="104" spans="1:5" ht="29.25" customHeight="1">
      <c r="A104" s="37" t="s">
        <v>25</v>
      </c>
      <c r="B104" s="55" t="s">
        <v>70</v>
      </c>
      <c r="C104" s="36" t="s">
        <v>26</v>
      </c>
      <c r="D104" s="76">
        <f>D105+D107</f>
        <v>209</v>
      </c>
      <c r="E104" s="76">
        <f>E105+E107</f>
        <v>209</v>
      </c>
    </row>
    <row r="105" spans="1:5" ht="26.25" customHeight="1">
      <c r="A105" s="33"/>
      <c r="B105" s="35" t="s">
        <v>3</v>
      </c>
      <c r="C105" s="34"/>
      <c r="D105" s="39">
        <f>D106</f>
        <v>187</v>
      </c>
      <c r="E105" s="39">
        <f>E106</f>
        <v>187</v>
      </c>
    </row>
    <row r="106" spans="1:5" ht="27" customHeight="1">
      <c r="A106" s="38"/>
      <c r="B106" s="35" t="s">
        <v>4</v>
      </c>
      <c r="C106" s="34">
        <v>20</v>
      </c>
      <c r="D106" s="40">
        <f>E106</f>
        <v>187</v>
      </c>
      <c r="E106" s="40">
        <v>187</v>
      </c>
    </row>
    <row r="107" spans="1:5" ht="27" customHeight="1">
      <c r="A107" s="38"/>
      <c r="B107" s="62" t="s">
        <v>40</v>
      </c>
      <c r="C107" s="63"/>
      <c r="D107" s="40">
        <f>D108</f>
        <v>22</v>
      </c>
      <c r="E107" s="40">
        <f>E108</f>
        <v>22</v>
      </c>
    </row>
    <row r="108" spans="1:5" ht="27" customHeight="1">
      <c r="A108" s="38"/>
      <c r="B108" s="42" t="s">
        <v>39</v>
      </c>
      <c r="C108" s="48">
        <v>70</v>
      </c>
      <c r="D108" s="40">
        <f>E108</f>
        <v>22</v>
      </c>
      <c r="E108" s="40">
        <v>22</v>
      </c>
    </row>
    <row r="109" spans="1:5" ht="27" customHeight="1">
      <c r="A109" s="37" t="s">
        <v>71</v>
      </c>
      <c r="B109" s="55" t="s">
        <v>72</v>
      </c>
      <c r="C109" s="36" t="s">
        <v>26</v>
      </c>
      <c r="D109" s="66">
        <f>D110</f>
        <v>30</v>
      </c>
      <c r="E109" s="66">
        <f>E110</f>
        <v>30</v>
      </c>
    </row>
    <row r="110" spans="1:5" ht="27" customHeight="1">
      <c r="A110" s="33"/>
      <c r="B110" s="35" t="s">
        <v>3</v>
      </c>
      <c r="C110" s="34"/>
      <c r="D110" s="40">
        <f>D111</f>
        <v>30</v>
      </c>
      <c r="E110" s="40">
        <f>E111</f>
        <v>30</v>
      </c>
    </row>
    <row r="111" spans="1:5" ht="27" customHeight="1">
      <c r="A111" s="38"/>
      <c r="B111" s="35" t="s">
        <v>4</v>
      </c>
      <c r="C111" s="34">
        <v>20</v>
      </c>
      <c r="D111" s="40">
        <f>E111</f>
        <v>30</v>
      </c>
      <c r="E111" s="40">
        <v>30</v>
      </c>
    </row>
    <row r="112" spans="1:5" ht="18" customHeight="1">
      <c r="A112" s="41"/>
      <c r="B112" s="48" t="s">
        <v>14</v>
      </c>
      <c r="C112" s="42"/>
      <c r="D112" s="43">
        <f>D28-D42</f>
        <v>0</v>
      </c>
      <c r="E112" s="43">
        <f>E28-E42</f>
        <v>0</v>
      </c>
    </row>
    <row r="113" spans="1:5" ht="18" customHeight="1">
      <c r="A113" s="41"/>
      <c r="B113" s="48" t="s">
        <v>47</v>
      </c>
      <c r="C113" s="42"/>
      <c r="D113" s="43">
        <f>D38-D45</f>
        <v>0</v>
      </c>
      <c r="E113" s="43">
        <f>E38-E45</f>
        <v>0</v>
      </c>
    </row>
    <row r="114" spans="1:5" ht="18" customHeight="1">
      <c r="A114" s="41"/>
      <c r="B114" s="21" t="s">
        <v>15</v>
      </c>
      <c r="C114" s="42"/>
      <c r="D114" s="43">
        <f>D16-D41</f>
        <v>0</v>
      </c>
      <c r="E114" s="43">
        <f>E16-E41</f>
        <v>0</v>
      </c>
    </row>
  </sheetData>
  <sheetProtection/>
  <mergeCells count="11">
    <mergeCell ref="D13:D14"/>
    <mergeCell ref="S8:V8"/>
    <mergeCell ref="S10:V10"/>
    <mergeCell ref="R11:V11"/>
    <mergeCell ref="E13:E14"/>
    <mergeCell ref="A13:A14"/>
    <mergeCell ref="B6:E6"/>
    <mergeCell ref="B7:E7"/>
    <mergeCell ref="A8:E8"/>
    <mergeCell ref="B13:B14"/>
    <mergeCell ref="C13:C14"/>
  </mergeCells>
  <printOptions/>
  <pageMargins left="0.7" right="0.1968503937007874" top="0.27" bottom="0.196850393700787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cjarges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</dc:creator>
  <cp:keywords/>
  <dc:description/>
  <cp:lastModifiedBy>loredanat</cp:lastModifiedBy>
  <cp:lastPrinted>2022-11-22T07:01:43Z</cp:lastPrinted>
  <dcterms:created xsi:type="dcterms:W3CDTF">2012-01-03T09:20:27Z</dcterms:created>
  <dcterms:modified xsi:type="dcterms:W3CDTF">2022-12-09T09:39:50Z</dcterms:modified>
  <cp:category/>
  <cp:version/>
  <cp:contentType/>
  <cp:contentStatus/>
</cp:coreProperties>
</file>