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3165" yWindow="150" windowWidth="23955" windowHeight="9780"/>
  </bookViews>
  <sheets>
    <sheet name="PROIECT BUGET 2021  " sheetId="17" r:id="rId1"/>
  </sheets>
  <definedNames>
    <definedName name="_xlnm.Print_Titles" localSheetId="0">'PROIECT BUGET 2021  '!$9:$11</definedName>
  </definedNames>
  <calcPr calcId="125725"/>
</workbook>
</file>

<file path=xl/calcChain.xml><?xml version="1.0" encoding="utf-8"?>
<calcChain xmlns="http://schemas.openxmlformats.org/spreadsheetml/2006/main">
  <c r="L33" i="17"/>
  <c r="L34"/>
  <c r="M30"/>
  <c r="L30" s="1"/>
  <c r="M32"/>
  <c r="M31" s="1"/>
  <c r="L31" s="1"/>
  <c r="L21"/>
  <c r="M20"/>
  <c r="L20" s="1"/>
  <c r="L15"/>
  <c r="L17"/>
  <c r="L28"/>
  <c r="L29"/>
  <c r="M26"/>
  <c r="L26" s="1"/>
  <c r="M27"/>
  <c r="L27" s="1"/>
  <c r="M25" l="1"/>
  <c r="L25" s="1"/>
  <c r="M19"/>
  <c r="L19" s="1"/>
  <c r="L32"/>
  <c r="M38"/>
  <c r="L38" s="1"/>
  <c r="M23"/>
  <c r="L23" s="1"/>
  <c r="M18"/>
  <c r="L18" s="1"/>
  <c r="L39" l="1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M14" l="1"/>
  <c r="L14" s="1"/>
  <c r="M16"/>
  <c r="M37"/>
  <c r="L37" s="1"/>
  <c r="M13" l="1"/>
  <c r="L13" s="1"/>
  <c r="L16"/>
  <c r="M36"/>
  <c r="M35" l="1"/>
  <c r="L36"/>
  <c r="M22"/>
  <c r="L22" s="1"/>
  <c r="N22"/>
  <c r="O22"/>
  <c r="L35" l="1"/>
  <c r="M24"/>
  <c r="L24" s="1"/>
  <c r="M12"/>
  <c r="L12" s="1"/>
  <c r="N17" l="1"/>
  <c r="O17" s="1"/>
  <c r="N40"/>
  <c r="O40" s="1"/>
  <c r="N41"/>
  <c r="O41" s="1"/>
  <c r="N42"/>
  <c r="O42" s="1"/>
  <c r="N43"/>
  <c r="O43" s="1"/>
  <c r="N44"/>
  <c r="O44" s="1"/>
  <c r="N45"/>
  <c r="O45" s="1"/>
  <c r="N46"/>
  <c r="O46" s="1"/>
  <c r="N47"/>
  <c r="O47" s="1"/>
  <c r="N51"/>
  <c r="O51" s="1"/>
  <c r="N52"/>
  <c r="O52" s="1"/>
  <c r="N53"/>
  <c r="O53" s="1"/>
  <c r="N57"/>
  <c r="O57" s="1"/>
  <c r="N58"/>
  <c r="O58" s="1"/>
  <c r="N54" l="1"/>
  <c r="N48"/>
  <c r="N49"/>
  <c r="N50"/>
  <c r="N55"/>
  <c r="N56"/>
  <c r="N39"/>
  <c r="M59" l="1"/>
  <c r="L59" s="1"/>
  <c r="N35"/>
  <c r="N24" l="1"/>
  <c r="N12"/>
  <c r="N16"/>
  <c r="N13" s="1"/>
  <c r="N59" l="1"/>
  <c r="K56" l="1"/>
  <c r="K55" s="1"/>
  <c r="K54" s="1"/>
  <c r="K50"/>
  <c r="K49" s="1"/>
  <c r="K48" s="1"/>
  <c r="K39"/>
  <c r="F56"/>
  <c r="F55" s="1"/>
  <c r="F54" s="1"/>
  <c r="F50"/>
  <c r="F49" s="1"/>
  <c r="F48" s="1"/>
  <c r="F39"/>
  <c r="E39"/>
  <c r="E50"/>
  <c r="E49" s="1"/>
  <c r="E48" s="1"/>
  <c r="E56"/>
  <c r="E55" s="1"/>
  <c r="E54" s="1"/>
  <c r="O56" l="1"/>
  <c r="O50"/>
  <c r="O39"/>
  <c r="F16"/>
  <c r="E16"/>
  <c r="G50"/>
  <c r="G49" s="1"/>
  <c r="G48" s="1"/>
  <c r="H50"/>
  <c r="H49" s="1"/>
  <c r="H48" s="1"/>
  <c r="I50"/>
  <c r="I49" s="1"/>
  <c r="I48" s="1"/>
  <c r="J50"/>
  <c r="J49" s="1"/>
  <c r="J48" s="1"/>
  <c r="D50"/>
  <c r="D49" s="1"/>
  <c r="D48" s="1"/>
  <c r="C49"/>
  <c r="C48" s="1"/>
  <c r="E35" l="1"/>
  <c r="O54"/>
  <c r="O55"/>
  <c r="O48"/>
  <c r="O49"/>
  <c r="F35"/>
  <c r="E12"/>
  <c r="K35"/>
  <c r="F12"/>
  <c r="K16" l="1"/>
  <c r="K12" s="1"/>
  <c r="O35" l="1"/>
  <c r="F24"/>
  <c r="F59" s="1"/>
  <c r="K24"/>
  <c r="K59" s="1"/>
  <c r="E24"/>
  <c r="E59" s="1"/>
  <c r="J56" l="1"/>
  <c r="J55" s="1"/>
  <c r="J54" s="1"/>
  <c r="I56"/>
  <c r="I55" s="1"/>
  <c r="I54" s="1"/>
  <c r="H56"/>
  <c r="H55" s="1"/>
  <c r="H54" s="1"/>
  <c r="G56"/>
  <c r="G55" s="1"/>
  <c r="G54" s="1"/>
  <c r="D56"/>
  <c r="D55" s="1"/>
  <c r="D54" s="1"/>
  <c r="G39"/>
  <c r="J39"/>
  <c r="I39"/>
  <c r="H39"/>
  <c r="G17"/>
  <c r="O24" l="1"/>
  <c r="O16"/>
  <c r="O13" s="1"/>
  <c r="O12"/>
  <c r="I16"/>
  <c r="G16"/>
  <c r="H16"/>
  <c r="D16"/>
  <c r="J16" l="1"/>
  <c r="G12"/>
  <c r="D12"/>
  <c r="H35"/>
  <c r="G35"/>
  <c r="H12" l="1"/>
  <c r="J12"/>
  <c r="I12"/>
  <c r="I35"/>
  <c r="D35"/>
  <c r="J35"/>
  <c r="O59" l="1"/>
  <c r="H24"/>
  <c r="H59" s="1"/>
  <c r="I24"/>
  <c r="I59" s="1"/>
  <c r="G24"/>
  <c r="G59" s="1"/>
  <c r="D24"/>
  <c r="D59" s="1"/>
  <c r="J24"/>
  <c r="J59" s="1"/>
</calcChain>
</file>

<file path=xl/sharedStrings.xml><?xml version="1.0" encoding="utf-8"?>
<sst xmlns="http://schemas.openxmlformats.org/spreadsheetml/2006/main" count="94" uniqueCount="88">
  <si>
    <t>Nr. crt.</t>
  </si>
  <si>
    <t>DENUMIRE INDICATORI</t>
  </si>
  <si>
    <t>COD</t>
  </si>
  <si>
    <t>IV</t>
  </si>
  <si>
    <t>11.02.</t>
  </si>
  <si>
    <t>SECTIUNEA DE FUNCTIONARE</t>
  </si>
  <si>
    <t>SECTIUNEA DE DEZVOLTARE</t>
  </si>
  <si>
    <t>Alte transferuri  de capital catre institutii publice</t>
  </si>
  <si>
    <t>51.02.29</t>
  </si>
  <si>
    <t>Proiecte cu finantare FEN</t>
  </si>
  <si>
    <t>Cheltuieli neeligibile</t>
  </si>
  <si>
    <t>67.02</t>
  </si>
  <si>
    <t>Transferuri din bugetul local către asociaţiile de dezvoltare intercomunitară</t>
  </si>
  <si>
    <t>55.01.42</t>
  </si>
  <si>
    <t>CHELTUIELI DE CAPITAL  - INVESTITII</t>
  </si>
  <si>
    <t>87,02,04</t>
  </si>
  <si>
    <t>ProiecteFEN</t>
  </si>
  <si>
    <t xml:space="preserve"> DEFICIT</t>
  </si>
  <si>
    <t xml:space="preserve">ASOCIATIA DE DEZVOLTARE INTERCOMUNITARA MOLIVISU - </t>
  </si>
  <si>
    <t xml:space="preserve">ALTE ACTIUNI ECONOMICE </t>
  </si>
  <si>
    <t xml:space="preserve">Finantare externa nerambursabila </t>
  </si>
  <si>
    <t>.3.1</t>
  </si>
  <si>
    <t>PNDL I</t>
  </si>
  <si>
    <t>PNDL II</t>
  </si>
  <si>
    <t xml:space="preserve">ALTE OBIECTIVE </t>
  </si>
  <si>
    <t>58.15.01</t>
  </si>
  <si>
    <t>58.15.02</t>
  </si>
  <si>
    <t>58.15.03</t>
  </si>
  <si>
    <t xml:space="preserve">Finantare nationala </t>
  </si>
  <si>
    <t>EXECUTIA</t>
  </si>
  <si>
    <t>JUDETUL ARGES</t>
  </si>
  <si>
    <t>DIRECTIA ECONOMICA</t>
  </si>
  <si>
    <t xml:space="preserve">SERVICIUL BUGET IMPOZITE TAXE SI VENITURI </t>
  </si>
  <si>
    <t>VENITURI - TOTAL</t>
  </si>
  <si>
    <t xml:space="preserve">SUME DEFALCATE DIN TVA </t>
  </si>
  <si>
    <t xml:space="preserve">CULTURA, RECREERE SI RELIGIE </t>
  </si>
  <si>
    <t xml:space="preserve">TOTAL CHELTUIELI </t>
  </si>
  <si>
    <t xml:space="preserve">BUGET INITIAL </t>
  </si>
  <si>
    <t>BUGET FINAL</t>
  </si>
  <si>
    <t>EXECUTIE</t>
  </si>
  <si>
    <t>PROIECT  "Modernizare DJ679: Paduroiu (67B) - Lipia-Popesti-Lunca Corbului-Padureti-Ciesti-Falfani-Cotmeana-Malu-Barla+Lim.Jud.Olt, km 0+000-48.222;L=47,670 km</t>
  </si>
  <si>
    <t>SOLICITARE
 proiect</t>
  </si>
  <si>
    <t>PROPUNERE
proiect</t>
  </si>
  <si>
    <t>SOLICITARE
 initial</t>
  </si>
  <si>
    <t xml:space="preserve">EXECUTIE
=buget final </t>
  </si>
  <si>
    <t>servicii…</t>
  </si>
  <si>
    <t>ANEXA nr. 1</t>
  </si>
  <si>
    <t xml:space="preserve">La H. C.J. </t>
  </si>
  <si>
    <t>Varsaminte din sectiunea  de functionare pentru finantarea sectiunii de dezvoltare a bugetului local (cu semnul minus)</t>
  </si>
  <si>
    <t>37.02.03</t>
  </si>
  <si>
    <t>Varsaminte din sectiunea de functionare</t>
  </si>
  <si>
    <t>37.02.04</t>
  </si>
  <si>
    <t xml:space="preserve">Cheltuieli de capital </t>
  </si>
  <si>
    <t xml:space="preserve">mii lei </t>
  </si>
  <si>
    <t>ANEXA 1</t>
  </si>
  <si>
    <t>INFLUENTE</t>
  </si>
  <si>
    <t>PROPUNERI</t>
  </si>
  <si>
    <t>TRIM</t>
  </si>
  <si>
    <t>11,02,06</t>
  </si>
  <si>
    <t xml:space="preserve">Sume def din TVA  pentru echilibrarea bugetelor locale </t>
  </si>
  <si>
    <t xml:space="preserve">COTE SI SUME DEFALCATE DIN IMPOZITUL PE VENIT </t>
  </si>
  <si>
    <t>Sume repartizate pentru  finantarea institutiilor de spectacole si concerte</t>
  </si>
  <si>
    <t>04..02.06</t>
  </si>
  <si>
    <t>TEATRUL "AL. DAVILA" PITESTI</t>
  </si>
  <si>
    <t>67.02.03.04</t>
  </si>
  <si>
    <t>.04.02</t>
  </si>
  <si>
    <t>LA BUGETUL LOCAL PE ANUL 2022</t>
  </si>
  <si>
    <t>ANUL 2022</t>
  </si>
  <si>
    <t xml:space="preserve">ASIGURARI SI ASISTENTA SOCIALA </t>
  </si>
  <si>
    <t>68.02</t>
  </si>
  <si>
    <t xml:space="preserve"> DIRECTIA GENERALA DE ASISTENTA SOCIALA SI PROTECTIA COPILULUI ARGES</t>
  </si>
  <si>
    <t>68.02.06</t>
  </si>
  <si>
    <t>Cheltuieli de personal</t>
  </si>
  <si>
    <t>Cheltuieli cu bunuri si servicii</t>
  </si>
  <si>
    <t>Drepturi persoane cu handicap</t>
  </si>
  <si>
    <t xml:space="preserve">        Asist. Soc.- drepturi pers cu handicap</t>
  </si>
  <si>
    <t>57.02</t>
  </si>
  <si>
    <t>Ajutoare sociale in numerar</t>
  </si>
  <si>
    <t>57.02.01</t>
  </si>
  <si>
    <t>SUBVENTII</t>
  </si>
  <si>
    <r>
      <rPr>
        <b/>
        <sz val="12"/>
        <color theme="0"/>
        <rFont val="Times New Roman"/>
        <family val="1"/>
        <charset val="238"/>
      </rPr>
      <t>.</t>
    </r>
    <r>
      <rPr>
        <b/>
        <sz val="12"/>
        <rFont val="Times New Roman"/>
        <family val="1"/>
        <charset val="238"/>
      </rPr>
      <t>42.02</t>
    </r>
  </si>
  <si>
    <t>Subventii de la bugetul de stat</t>
  </si>
  <si>
    <t>.42.02</t>
  </si>
  <si>
    <t>Subventii pentru finantarea drepturilor acordate persoanelor cu handicap</t>
  </si>
  <si>
    <t>.42.02.21</t>
  </si>
  <si>
    <t>Ajutoare sociale in natura</t>
  </si>
  <si>
    <t>57.02.02</t>
  </si>
  <si>
    <t>DIRECTIA ECONOMICA          la H.C.J nr.367/22.12.2022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</si>
</sst>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8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3" fillId="0" borderId="0"/>
    <xf numFmtId="0" fontId="17" fillId="0" borderId="0"/>
    <xf numFmtId="0" fontId="18" fillId="0" borderId="0"/>
    <xf numFmtId="0" fontId="3" fillId="0" borderId="0"/>
    <xf numFmtId="0" fontId="1" fillId="0" borderId="0"/>
    <xf numFmtId="0" fontId="19" fillId="0" borderId="0"/>
  </cellStyleXfs>
  <cellXfs count="11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8" fillId="0" borderId="0" xfId="0" applyFont="1" applyFill="1" applyBorder="1" applyAlignment="1">
      <alignment horizontal="center"/>
    </xf>
    <xf numFmtId="0" fontId="9" fillId="0" borderId="0" xfId="0" applyFont="1" applyFill="1"/>
    <xf numFmtId="0" fontId="5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15" fillId="0" borderId="0" xfId="0" applyFont="1" applyFill="1" applyBorder="1"/>
    <xf numFmtId="0" fontId="16" fillId="0" borderId="0" xfId="0" applyFont="1" applyFill="1" applyBorder="1"/>
    <xf numFmtId="4" fontId="5" fillId="4" borderId="2" xfId="0" applyNumberFormat="1" applyFont="1" applyFill="1" applyBorder="1"/>
    <xf numFmtId="4" fontId="9" fillId="0" borderId="2" xfId="0" applyNumberFormat="1" applyFont="1" applyFill="1" applyBorder="1"/>
    <xf numFmtId="4" fontId="12" fillId="4" borderId="2" xfId="0" applyNumberFormat="1" applyFont="1" applyFill="1" applyBorder="1"/>
    <xf numFmtId="4" fontId="9" fillId="2" borderId="2" xfId="0" applyNumberFormat="1" applyFont="1" applyFill="1" applyBorder="1"/>
    <xf numFmtId="4" fontId="5" fillId="7" borderId="2" xfId="0" applyNumberFormat="1" applyFont="1" applyFill="1" applyBorder="1"/>
    <xf numFmtId="4" fontId="5" fillId="2" borderId="2" xfId="0" applyNumberFormat="1" applyFont="1" applyFill="1" applyBorder="1"/>
    <xf numFmtId="4" fontId="5" fillId="0" borderId="2" xfId="0" applyNumberFormat="1" applyFont="1" applyFill="1" applyBorder="1"/>
    <xf numFmtId="4" fontId="6" fillId="4" borderId="2" xfId="0" applyNumberFormat="1" applyFont="1" applyFill="1" applyBorder="1"/>
    <xf numFmtId="4" fontId="7" fillId="2" borderId="0" xfId="0" applyNumberFormat="1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4" fontId="12" fillId="0" borderId="0" xfId="0" applyNumberFormat="1" applyFont="1" applyFill="1" applyBorder="1"/>
    <xf numFmtId="4" fontId="5" fillId="8" borderId="2" xfId="0" applyNumberFormat="1" applyFont="1" applyFill="1" applyBorder="1"/>
    <xf numFmtId="0" fontId="5" fillId="0" borderId="0" xfId="0" applyFont="1" applyFill="1" applyAlignment="1">
      <alignment horizontal="right"/>
    </xf>
    <xf numFmtId="4" fontId="14" fillId="0" borderId="2" xfId="0" applyNumberFormat="1" applyFont="1" applyFill="1" applyBorder="1"/>
    <xf numFmtId="4" fontId="6" fillId="5" borderId="2" xfId="0" applyNumberFormat="1" applyFont="1" applyFill="1" applyBorder="1"/>
    <xf numFmtId="0" fontId="6" fillId="0" borderId="0" xfId="0" applyFont="1" applyFill="1" applyAlignment="1">
      <alignment horizontal="right"/>
    </xf>
    <xf numFmtId="2" fontId="9" fillId="2" borderId="2" xfId="0" applyNumberFormat="1" applyFont="1" applyFill="1" applyBorder="1" applyAlignment="1"/>
    <xf numFmtId="4" fontId="5" fillId="9" borderId="2" xfId="0" applyNumberFormat="1" applyFont="1" applyFill="1" applyBorder="1"/>
    <xf numFmtId="4" fontId="6" fillId="9" borderId="2" xfId="0" applyNumberFormat="1" applyFont="1" applyFill="1" applyBorder="1"/>
    <xf numFmtId="4" fontId="3" fillId="0" borderId="0" xfId="0" applyNumberFormat="1" applyFont="1" applyFill="1"/>
    <xf numFmtId="4" fontId="5" fillId="10" borderId="2" xfId="0" applyNumberFormat="1" applyFont="1" applyFill="1" applyBorder="1"/>
    <xf numFmtId="4" fontId="12" fillId="7" borderId="2" xfId="0" applyNumberFormat="1" applyFont="1" applyFill="1" applyBorder="1"/>
    <xf numFmtId="0" fontId="5" fillId="3" borderId="3" xfId="0" applyFont="1" applyFill="1" applyBorder="1"/>
    <xf numFmtId="0" fontId="5" fillId="3" borderId="5" xfId="0" applyFont="1" applyFill="1" applyBorder="1"/>
    <xf numFmtId="0" fontId="5" fillId="3" borderId="6" xfId="0" applyFont="1" applyFill="1" applyBorder="1" applyAlignment="1">
      <alignment horizontal="center"/>
    </xf>
    <xf numFmtId="0" fontId="5" fillId="9" borderId="3" xfId="0" applyFont="1" applyFill="1" applyBorder="1"/>
    <xf numFmtId="0" fontId="5" fillId="9" borderId="5" xfId="0" applyFont="1" applyFill="1" applyBorder="1"/>
    <xf numFmtId="0" fontId="5" fillId="9" borderId="6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5" xfId="0" applyFont="1" applyFill="1" applyBorder="1" applyAlignment="1">
      <alignment wrapText="1"/>
    </xf>
    <xf numFmtId="16" fontId="5" fillId="2" borderId="6" xfId="0" applyNumberFormat="1" applyFont="1" applyFill="1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/>
    </xf>
    <xf numFmtId="0" fontId="5" fillId="0" borderId="7" xfId="0" applyFont="1" applyFill="1" applyBorder="1"/>
    <xf numFmtId="0" fontId="9" fillId="0" borderId="4" xfId="0" applyFont="1" applyFill="1" applyBorder="1" applyAlignment="1">
      <alignment horizontal="center"/>
    </xf>
    <xf numFmtId="4" fontId="12" fillId="2" borderId="2" xfId="0" applyNumberFormat="1" applyFont="1" applyFill="1" applyBorder="1"/>
    <xf numFmtId="0" fontId="5" fillId="0" borderId="2" xfId="0" applyFont="1" applyFill="1" applyBorder="1"/>
    <xf numFmtId="0" fontId="9" fillId="0" borderId="7" xfId="0" applyFont="1" applyFill="1" applyBorder="1"/>
    <xf numFmtId="3" fontId="9" fillId="2" borderId="12" xfId="0" applyNumberFormat="1" applyFont="1" applyFill="1" applyBorder="1" applyAlignment="1">
      <alignment wrapText="1"/>
    </xf>
    <xf numFmtId="0" fontId="5" fillId="9" borderId="2" xfId="0" applyFont="1" applyFill="1" applyBorder="1"/>
    <xf numFmtId="0" fontId="5" fillId="9" borderId="7" xfId="0" applyFont="1" applyFill="1" applyBorder="1"/>
    <xf numFmtId="0" fontId="9" fillId="9" borderId="4" xfId="0" applyFont="1" applyFill="1" applyBorder="1" applyAlignment="1">
      <alignment horizontal="center"/>
    </xf>
    <xf numFmtId="0" fontId="5" fillId="7" borderId="2" xfId="0" applyFont="1" applyFill="1" applyBorder="1"/>
    <xf numFmtId="0" fontId="5" fillId="7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7" borderId="7" xfId="0" applyFont="1" applyFill="1" applyBorder="1" applyAlignment="1">
      <alignment wrapText="1"/>
    </xf>
    <xf numFmtId="0" fontId="5" fillId="7" borderId="4" xfId="0" applyFont="1" applyFill="1" applyBorder="1" applyAlignment="1">
      <alignment horizontal="center"/>
    </xf>
    <xf numFmtId="0" fontId="5" fillId="10" borderId="7" xfId="0" applyFont="1" applyFill="1" applyBorder="1"/>
    <xf numFmtId="0" fontId="5" fillId="1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0" borderId="2" xfId="0" applyFont="1" applyFill="1" applyBorder="1"/>
    <xf numFmtId="0" fontId="5" fillId="0" borderId="4" xfId="0" applyFont="1" applyFill="1" applyBorder="1" applyAlignment="1">
      <alignment horizontal="center"/>
    </xf>
    <xf numFmtId="0" fontId="20" fillId="2" borderId="8" xfId="0" applyFont="1" applyFill="1" applyBorder="1" applyAlignment="1">
      <alignment wrapText="1"/>
    </xf>
    <xf numFmtId="0" fontId="20" fillId="2" borderId="4" xfId="0" applyFont="1" applyFill="1" applyBorder="1" applyAlignment="1">
      <alignment horizontal="center"/>
    </xf>
    <xf numFmtId="0" fontId="14" fillId="0" borderId="7" xfId="0" applyFont="1" applyFill="1" applyBorder="1"/>
    <xf numFmtId="0" fontId="20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9" fillId="6" borderId="9" xfId="1" applyFont="1" applyFill="1" applyBorder="1" applyAlignment="1">
      <alignment wrapText="1"/>
    </xf>
    <xf numFmtId="49" fontId="9" fillId="6" borderId="9" xfId="1" applyNumberFormat="1" applyFont="1" applyFill="1" applyBorder="1" applyAlignment="1">
      <alignment horizontal="center"/>
    </xf>
    <xf numFmtId="0" fontId="9" fillId="6" borderId="0" xfId="1" applyFont="1" applyFill="1" applyBorder="1"/>
    <xf numFmtId="49" fontId="9" fillId="6" borderId="0" xfId="1" applyNumberFormat="1" applyFont="1" applyFill="1" applyBorder="1" applyAlignment="1">
      <alignment horizontal="center"/>
    </xf>
    <xf numFmtId="0" fontId="12" fillId="7" borderId="2" xfId="0" applyFont="1" applyFill="1" applyBorder="1"/>
    <xf numFmtId="0" fontId="12" fillId="7" borderId="4" xfId="0" applyFont="1" applyFill="1" applyBorder="1" applyAlignment="1">
      <alignment horizontal="center"/>
    </xf>
    <xf numFmtId="4" fontId="9" fillId="4" borderId="2" xfId="0" applyNumberFormat="1" applyFont="1" applyFill="1" applyBorder="1"/>
    <xf numFmtId="0" fontId="7" fillId="2" borderId="0" xfId="0" applyFont="1" applyFill="1" applyAlignment="1">
      <alignment horizontal="left"/>
    </xf>
    <xf numFmtId="0" fontId="11" fillId="0" borderId="0" xfId="0" applyFont="1" applyFill="1"/>
    <xf numFmtId="0" fontId="9" fillId="0" borderId="2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9" fillId="2" borderId="2" xfId="6" applyFont="1" applyFill="1" applyBorder="1" applyAlignment="1">
      <alignment horizontal="left"/>
    </xf>
    <xf numFmtId="0" fontId="9" fillId="9" borderId="2" xfId="0" applyFont="1" applyFill="1" applyBorder="1"/>
    <xf numFmtId="0" fontId="5" fillId="7" borderId="7" xfId="0" applyFont="1" applyFill="1" applyBorder="1"/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/>
    <xf numFmtId="0" fontId="5" fillId="10" borderId="2" xfId="0" applyFont="1" applyFill="1" applyBorder="1"/>
    <xf numFmtId="0" fontId="14" fillId="0" borderId="2" xfId="0" applyFont="1" applyFill="1" applyBorder="1"/>
    <xf numFmtId="4" fontId="11" fillId="0" borderId="0" xfId="0" applyNumberFormat="1" applyFont="1" applyFill="1"/>
    <xf numFmtId="0" fontId="7" fillId="0" borderId="7" xfId="0" applyFont="1" applyFill="1" applyBorder="1"/>
    <xf numFmtId="0" fontId="7" fillId="0" borderId="4" xfId="0" applyFont="1" applyFill="1" applyBorder="1" applyAlignment="1">
      <alignment horizontal="center"/>
    </xf>
    <xf numFmtId="0" fontId="21" fillId="0" borderId="7" xfId="0" applyFont="1" applyFill="1" applyBorder="1"/>
    <xf numFmtId="0" fontId="21" fillId="0" borderId="4" xfId="0" applyFont="1" applyFill="1" applyBorder="1" applyAlignment="1">
      <alignment horizontal="center"/>
    </xf>
    <xf numFmtId="0" fontId="7" fillId="0" borderId="5" xfId="0" applyFont="1" applyFill="1" applyBorder="1"/>
    <xf numFmtId="0" fontId="7" fillId="2" borderId="6" xfId="0" applyFont="1" applyFill="1" applyBorder="1" applyAlignment="1">
      <alignment horizontal="center"/>
    </xf>
    <xf numFmtId="0" fontId="21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5" fillId="0" borderId="1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/>
  </cellXfs>
  <cellStyles count="7">
    <cellStyle name="Normal" xfId="0" builtinId="0"/>
    <cellStyle name="Normal 2" xfId="2"/>
    <cellStyle name="Normal 3" xfId="3"/>
    <cellStyle name="Normal 4" xfId="4"/>
    <cellStyle name="Normal 5" xfId="5"/>
    <cellStyle name="Normal_Anexa F 140 146 10.07" xfId="1"/>
    <cellStyle name="Normal_Machete buget 99" xfId="6"/>
  </cellStyles>
  <dxfs count="0"/>
  <tableStyles count="0" defaultTableStyle="TableStyleMedium9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="115" zoomScaleNormal="115" workbookViewId="0">
      <pane xSplit="3" ySplit="12" topLeftCell="D13" activePane="bottomRight" state="frozen"/>
      <selection pane="topRight" activeCell="D1" sqref="D1"/>
      <selection pane="bottomLeft" activeCell="A12" sqref="A12"/>
      <selection pane="bottomRight" activeCell="B2" sqref="B2:C2"/>
    </sheetView>
  </sheetViews>
  <sheetFormatPr defaultRowHeight="12.75"/>
  <cols>
    <col min="1" max="1" width="4.7109375" style="2" customWidth="1"/>
    <col min="2" max="2" width="48.5703125" style="2" customWidth="1"/>
    <col min="3" max="3" width="9.28515625" style="3" customWidth="1"/>
    <col min="4" max="4" width="0.140625" style="2" customWidth="1"/>
    <col min="5" max="5" width="11.140625" style="2" hidden="1" customWidth="1"/>
    <col min="6" max="6" width="11.28515625" style="2" hidden="1" customWidth="1"/>
    <col min="7" max="7" width="12.140625" style="2" hidden="1" customWidth="1"/>
    <col min="8" max="8" width="11.7109375" style="2" hidden="1" customWidth="1"/>
    <col min="9" max="9" width="10.85546875" style="2" hidden="1" customWidth="1"/>
    <col min="10" max="10" width="12.140625" style="2" hidden="1" customWidth="1"/>
    <col min="11" max="11" width="20.140625" style="2" hidden="1" customWidth="1"/>
    <col min="12" max="12" width="12.5703125" style="2" customWidth="1"/>
    <col min="13" max="13" width="11" style="2" customWidth="1"/>
    <col min="14" max="14" width="6.7109375" style="3" hidden="1" customWidth="1"/>
    <col min="15" max="15" width="3.28515625" style="3" hidden="1" customWidth="1"/>
    <col min="16" max="16384" width="9.140625" style="2"/>
  </cols>
  <sheetData>
    <row r="1" spans="1:15" s="1" customFormat="1" ht="15.75">
      <c r="A1" s="22" t="s">
        <v>30</v>
      </c>
      <c r="B1" s="23"/>
      <c r="C1" s="84" t="s">
        <v>54</v>
      </c>
      <c r="D1" s="4"/>
      <c r="E1" s="4"/>
      <c r="F1" s="4"/>
      <c r="G1" s="4"/>
      <c r="H1" s="4"/>
      <c r="I1" s="4"/>
      <c r="J1" s="4"/>
      <c r="K1" s="4"/>
      <c r="M1" s="4"/>
      <c r="N1" s="4"/>
      <c r="O1" s="4" t="s">
        <v>46</v>
      </c>
    </row>
    <row r="2" spans="1:15" ht="15.75">
      <c r="A2" s="22" t="s">
        <v>31</v>
      </c>
      <c r="B2" s="110" t="s">
        <v>87</v>
      </c>
      <c r="C2" s="110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 t="s">
        <v>47</v>
      </c>
    </row>
    <row r="3" spans="1:15" ht="15.75">
      <c r="A3" s="22" t="s">
        <v>32</v>
      </c>
      <c r="B3" s="24"/>
      <c r="C3" s="2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33.75" customHeight="1">
      <c r="A4" s="5"/>
      <c r="B4" s="28"/>
      <c r="C4" s="3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" customHeight="1">
      <c r="A5" s="115" t="s">
        <v>55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5" ht="13.5" customHeight="1">
      <c r="A6" s="116" t="s">
        <v>66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5" ht="13.5" customHeight="1">
      <c r="A7" s="7"/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ht="13.5" customHeight="1">
      <c r="A8" s="7"/>
      <c r="B8" s="8"/>
      <c r="C8" s="9"/>
      <c r="D8" s="6"/>
      <c r="E8" s="6"/>
      <c r="F8" s="6"/>
      <c r="G8" s="6"/>
      <c r="H8" s="6"/>
      <c r="I8" s="6"/>
      <c r="J8" s="10"/>
      <c r="K8" s="10"/>
      <c r="L8" s="10"/>
      <c r="M8" s="10"/>
      <c r="N8" s="6"/>
      <c r="O8" s="6"/>
    </row>
    <row r="9" spans="1:15">
      <c r="A9" s="7"/>
      <c r="B9" s="8"/>
      <c r="C9" s="9"/>
      <c r="D9" s="6"/>
      <c r="E9" s="6"/>
      <c r="F9" s="10"/>
      <c r="G9" s="10"/>
      <c r="H9" s="10"/>
      <c r="I9" s="6"/>
      <c r="J9" s="6"/>
      <c r="K9" s="6"/>
      <c r="L9" s="10"/>
      <c r="M9" s="6" t="s">
        <v>53</v>
      </c>
      <c r="N9" s="85"/>
      <c r="O9" s="85"/>
    </row>
    <row r="10" spans="1:15" ht="28.5" customHeight="1">
      <c r="A10" s="111" t="s">
        <v>0</v>
      </c>
      <c r="B10" s="113" t="s">
        <v>1</v>
      </c>
      <c r="C10" s="113" t="s">
        <v>2</v>
      </c>
      <c r="D10" s="86" t="s">
        <v>29</v>
      </c>
      <c r="E10" s="87" t="s">
        <v>39</v>
      </c>
      <c r="F10" s="88" t="s">
        <v>44</v>
      </c>
      <c r="G10" s="88" t="s">
        <v>37</v>
      </c>
      <c r="H10" s="88" t="s">
        <v>38</v>
      </c>
      <c r="I10" s="89" t="s">
        <v>41</v>
      </c>
      <c r="J10" s="89" t="s">
        <v>42</v>
      </c>
      <c r="K10" s="89" t="s">
        <v>43</v>
      </c>
      <c r="L10" s="90" t="s">
        <v>56</v>
      </c>
      <c r="M10" s="11" t="s">
        <v>57</v>
      </c>
      <c r="N10" s="91"/>
      <c r="O10" s="91"/>
    </row>
    <row r="11" spans="1:15" ht="23.25" customHeight="1">
      <c r="A11" s="112"/>
      <c r="B11" s="114"/>
      <c r="C11" s="114"/>
      <c r="D11" s="11">
        <v>2019</v>
      </c>
      <c r="E11" s="87">
        <v>2020</v>
      </c>
      <c r="F11" s="88">
        <v>2020</v>
      </c>
      <c r="G11" s="88">
        <v>2020</v>
      </c>
      <c r="H11" s="88">
        <v>2020</v>
      </c>
      <c r="I11" s="87">
        <v>2021</v>
      </c>
      <c r="J11" s="87">
        <v>2021</v>
      </c>
      <c r="K11" s="87">
        <v>2021</v>
      </c>
      <c r="L11" s="92" t="s">
        <v>67</v>
      </c>
      <c r="M11" s="11" t="s">
        <v>3</v>
      </c>
      <c r="N11" s="93"/>
      <c r="O11" s="93"/>
    </row>
    <row r="12" spans="1:15" ht="22.5" customHeight="1">
      <c r="A12" s="38"/>
      <c r="B12" s="39" t="s">
        <v>33</v>
      </c>
      <c r="C12" s="40"/>
      <c r="D12" s="14" t="e">
        <f>#REF!+D16+#REF!+#REF!+#REF!+#REF!+#REF!</f>
        <v>#REF!</v>
      </c>
      <c r="E12" s="14" t="e">
        <f>#REF!+E16+#REF!+#REF!+#REF!+#REF!+#REF!</f>
        <v>#REF!</v>
      </c>
      <c r="F12" s="14" t="e">
        <f>#REF!+F16+#REF!+#REF!+#REF!+#REF!+#REF!</f>
        <v>#REF!</v>
      </c>
      <c r="G12" s="14" t="e">
        <f>#REF!+G16+#REF!+#REF!+#REF!+#REF!+#REF!</f>
        <v>#REF!</v>
      </c>
      <c r="H12" s="14" t="e">
        <f>#REF!+H16+#REF!+#REF!+#REF!+#REF!+#REF!</f>
        <v>#REF!</v>
      </c>
      <c r="I12" s="14" t="e">
        <f>#REF!+I16+#REF!+#REF!+#REF!+#REF!+#REF!</f>
        <v>#REF!</v>
      </c>
      <c r="J12" s="14" t="e">
        <f>#REF!+J16+#REF!+#REF!+#REF!+#REF!+#REF!</f>
        <v>#REF!</v>
      </c>
      <c r="K12" s="14" t="e">
        <f>#REF!+K16+#REF!+#REF!+#REF!+#REF!+#REF!</f>
        <v>#REF!</v>
      </c>
      <c r="L12" s="14">
        <f>M12</f>
        <v>21538.14</v>
      </c>
      <c r="M12" s="14">
        <f>M13+M22</f>
        <v>21538.14</v>
      </c>
      <c r="N12" s="21" t="e">
        <f>#REF!+#REF!+#REF!+M12</f>
        <v>#REF!</v>
      </c>
      <c r="O12" s="21" t="e">
        <f>L12-N12</f>
        <v>#REF!</v>
      </c>
    </row>
    <row r="13" spans="1:15" ht="22.5" customHeight="1">
      <c r="A13" s="41"/>
      <c r="B13" s="42" t="s">
        <v>5</v>
      </c>
      <c r="C13" s="43"/>
      <c r="D13" s="33"/>
      <c r="E13" s="33"/>
      <c r="F13" s="33"/>
      <c r="G13" s="33"/>
      <c r="H13" s="33"/>
      <c r="I13" s="33"/>
      <c r="J13" s="33"/>
      <c r="K13" s="33"/>
      <c r="L13" s="14">
        <f t="shared" ref="L13:L38" si="0">M13</f>
        <v>10164</v>
      </c>
      <c r="M13" s="33">
        <f>M16+M18+M14+M19</f>
        <v>10164</v>
      </c>
      <c r="N13" s="34" t="e">
        <f>N16+N18+#REF!</f>
        <v>#REF!</v>
      </c>
      <c r="O13" s="34" t="e">
        <f>O16+O18+#REF!</f>
        <v>#REF!</v>
      </c>
    </row>
    <row r="14" spans="1:15" ht="27.75" customHeight="1">
      <c r="A14" s="44"/>
      <c r="B14" s="45" t="s">
        <v>60</v>
      </c>
      <c r="C14" s="46" t="s">
        <v>65</v>
      </c>
      <c r="D14" s="19"/>
      <c r="E14" s="19"/>
      <c r="F14" s="19"/>
      <c r="G14" s="19"/>
      <c r="H14" s="19"/>
      <c r="I14" s="19"/>
      <c r="J14" s="19"/>
      <c r="K14" s="19"/>
      <c r="L14" s="14">
        <f t="shared" si="0"/>
        <v>11374.14</v>
      </c>
      <c r="M14" s="19">
        <f>M15</f>
        <v>11374.14</v>
      </c>
      <c r="N14" s="34"/>
      <c r="O14" s="34"/>
    </row>
    <row r="15" spans="1:15" ht="27.75" customHeight="1">
      <c r="A15" s="44"/>
      <c r="B15" s="47" t="s">
        <v>61</v>
      </c>
      <c r="C15" s="48" t="s">
        <v>62</v>
      </c>
      <c r="D15" s="19"/>
      <c r="E15" s="19"/>
      <c r="F15" s="19"/>
      <c r="G15" s="19"/>
      <c r="H15" s="19"/>
      <c r="I15" s="19"/>
      <c r="J15" s="19"/>
      <c r="K15" s="19"/>
      <c r="L15" s="14">
        <f t="shared" si="0"/>
        <v>11374.14</v>
      </c>
      <c r="M15" s="19">
        <v>11374.14</v>
      </c>
      <c r="N15" s="34"/>
      <c r="O15" s="34"/>
    </row>
    <row r="16" spans="1:15" ht="16.5" customHeight="1">
      <c r="A16" s="11"/>
      <c r="B16" s="49" t="s">
        <v>34</v>
      </c>
      <c r="C16" s="50" t="s">
        <v>4</v>
      </c>
      <c r="D16" s="16" t="e">
        <f>#REF!+D17+#REF!+#REF!</f>
        <v>#REF!</v>
      </c>
      <c r="E16" s="16" t="e">
        <f>#REF!+E17+#REF!+#REF!</f>
        <v>#REF!</v>
      </c>
      <c r="F16" s="16" t="e">
        <f>#REF!+F17+#REF!+#REF!</f>
        <v>#REF!</v>
      </c>
      <c r="G16" s="16" t="e">
        <f>#REF!+G17+#REF!+#REF!</f>
        <v>#REF!</v>
      </c>
      <c r="H16" s="16" t="e">
        <f>#REF!+H17+#REF!+#REF!</f>
        <v>#REF!</v>
      </c>
      <c r="I16" s="16" t="e">
        <f>#REF!+I17+#REF!+#REF!</f>
        <v>#REF!</v>
      </c>
      <c r="J16" s="16" t="e">
        <f>#REF!+J17+#REF!+#REF!</f>
        <v>#REF!</v>
      </c>
      <c r="K16" s="16" t="e">
        <f>#REF!+K17+#REF!+#REF!</f>
        <v>#REF!</v>
      </c>
      <c r="L16" s="14">
        <f t="shared" si="0"/>
        <v>10000</v>
      </c>
      <c r="M16" s="51">
        <f>M17</f>
        <v>10000</v>
      </c>
      <c r="N16" s="21" t="e">
        <f>#REF!+#REF!+#REF!+M16</f>
        <v>#REF!</v>
      </c>
      <c r="O16" s="21" t="e">
        <f>L16-N16</f>
        <v>#REF!</v>
      </c>
    </row>
    <row r="17" spans="1:15" ht="16.5" customHeight="1">
      <c r="A17" s="52"/>
      <c r="B17" s="53" t="s">
        <v>59</v>
      </c>
      <c r="C17" s="50" t="s">
        <v>58</v>
      </c>
      <c r="D17" s="18">
        <v>5591</v>
      </c>
      <c r="E17" s="67">
        <v>12832</v>
      </c>
      <c r="F17" s="18">
        <v>12832</v>
      </c>
      <c r="G17" s="18">
        <f>10832+2000</f>
        <v>12832</v>
      </c>
      <c r="H17" s="18">
        <v>12832</v>
      </c>
      <c r="I17" s="67">
        <v>53000</v>
      </c>
      <c r="J17" s="67">
        <v>53000</v>
      </c>
      <c r="K17" s="67"/>
      <c r="L17" s="14">
        <f t="shared" si="0"/>
        <v>10000</v>
      </c>
      <c r="M17" s="15">
        <v>10000</v>
      </c>
      <c r="N17" s="21" t="e">
        <f>#REF!+#REF!+#REF!+M17</f>
        <v>#REF!</v>
      </c>
      <c r="O17" s="21" t="e">
        <f>L17-N17</f>
        <v>#REF!</v>
      </c>
    </row>
    <row r="18" spans="1:15" ht="24.75" customHeight="1">
      <c r="A18" s="52"/>
      <c r="B18" s="54" t="s">
        <v>48</v>
      </c>
      <c r="C18" s="94" t="s">
        <v>49</v>
      </c>
      <c r="D18" s="18"/>
      <c r="E18" s="67"/>
      <c r="F18" s="18"/>
      <c r="G18" s="18"/>
      <c r="H18" s="18"/>
      <c r="I18" s="67"/>
      <c r="J18" s="67"/>
      <c r="K18" s="67"/>
      <c r="L18" s="14">
        <f t="shared" si="0"/>
        <v>-11374.14</v>
      </c>
      <c r="M18" s="15">
        <f>-M15</f>
        <v>-11374.14</v>
      </c>
      <c r="N18" s="21"/>
      <c r="O18" s="21"/>
    </row>
    <row r="19" spans="1:15" ht="19.5" customHeight="1">
      <c r="A19" s="52"/>
      <c r="B19" s="106" t="s">
        <v>79</v>
      </c>
      <c r="C19" s="107" t="s">
        <v>80</v>
      </c>
      <c r="D19" s="18"/>
      <c r="E19" s="67"/>
      <c r="F19" s="18"/>
      <c r="G19" s="18"/>
      <c r="H19" s="18"/>
      <c r="I19" s="67"/>
      <c r="J19" s="67"/>
      <c r="K19" s="67"/>
      <c r="L19" s="14">
        <f t="shared" si="0"/>
        <v>164</v>
      </c>
      <c r="M19" s="15">
        <f>M20</f>
        <v>164</v>
      </c>
      <c r="N19" s="21"/>
      <c r="O19" s="21"/>
    </row>
    <row r="20" spans="1:15" ht="15" customHeight="1">
      <c r="A20" s="52"/>
      <c r="B20" s="104" t="s">
        <v>81</v>
      </c>
      <c r="C20" s="107" t="s">
        <v>82</v>
      </c>
      <c r="D20" s="18"/>
      <c r="E20" s="67"/>
      <c r="F20" s="18"/>
      <c r="G20" s="18"/>
      <c r="H20" s="18"/>
      <c r="I20" s="67"/>
      <c r="J20" s="67"/>
      <c r="K20" s="67"/>
      <c r="L20" s="14">
        <f t="shared" si="0"/>
        <v>164</v>
      </c>
      <c r="M20" s="15">
        <f>M21</f>
        <v>164</v>
      </c>
      <c r="N20" s="21"/>
      <c r="O20" s="21"/>
    </row>
    <row r="21" spans="1:15" ht="34.5" customHeight="1">
      <c r="A21" s="52"/>
      <c r="B21" s="108" t="s">
        <v>83</v>
      </c>
      <c r="C21" s="109" t="s">
        <v>84</v>
      </c>
      <c r="D21" s="18"/>
      <c r="E21" s="67"/>
      <c r="F21" s="18"/>
      <c r="G21" s="18"/>
      <c r="H21" s="18"/>
      <c r="I21" s="67"/>
      <c r="J21" s="67"/>
      <c r="K21" s="67"/>
      <c r="L21" s="14">
        <f t="shared" si="0"/>
        <v>164</v>
      </c>
      <c r="M21" s="15">
        <v>164</v>
      </c>
      <c r="N21" s="21"/>
      <c r="O21" s="21"/>
    </row>
    <row r="22" spans="1:15" ht="18.75" customHeight="1">
      <c r="A22" s="55"/>
      <c r="B22" s="56" t="s">
        <v>6</v>
      </c>
      <c r="C22" s="57"/>
      <c r="D22" s="33"/>
      <c r="E22" s="95"/>
      <c r="F22" s="33"/>
      <c r="G22" s="33"/>
      <c r="H22" s="33"/>
      <c r="I22" s="95"/>
      <c r="J22" s="95"/>
      <c r="K22" s="95"/>
      <c r="L22" s="14">
        <f t="shared" si="0"/>
        <v>11374.14</v>
      </c>
      <c r="M22" s="33">
        <f t="shared" ref="M22:O22" si="1">M23</f>
        <v>11374.14</v>
      </c>
      <c r="N22" s="34">
        <f t="shared" si="1"/>
        <v>0</v>
      </c>
      <c r="O22" s="34">
        <f t="shared" si="1"/>
        <v>0</v>
      </c>
    </row>
    <row r="23" spans="1:15" ht="16.5" customHeight="1">
      <c r="A23" s="52"/>
      <c r="B23" s="32" t="s">
        <v>50</v>
      </c>
      <c r="C23" s="17" t="s">
        <v>51</v>
      </c>
      <c r="D23" s="18"/>
      <c r="E23" s="67"/>
      <c r="F23" s="18"/>
      <c r="G23" s="18"/>
      <c r="H23" s="18"/>
      <c r="I23" s="67"/>
      <c r="J23" s="67"/>
      <c r="K23" s="67"/>
      <c r="L23" s="14">
        <f t="shared" si="0"/>
        <v>11374.14</v>
      </c>
      <c r="M23" s="15">
        <f>M15</f>
        <v>11374.14</v>
      </c>
      <c r="N23" s="21"/>
      <c r="O23" s="21"/>
    </row>
    <row r="24" spans="1:15" ht="21" customHeight="1">
      <c r="A24" s="58"/>
      <c r="B24" s="58" t="s">
        <v>36</v>
      </c>
      <c r="C24" s="59"/>
      <c r="D24" s="18" t="e">
        <f>#REF!+#REF!+#REF!+#REF!+#REF!</f>
        <v>#REF!</v>
      </c>
      <c r="E24" s="18" t="e">
        <f>#REF!+#REF!+#REF!+#REF!+#REF!</f>
        <v>#REF!</v>
      </c>
      <c r="F24" s="18" t="e">
        <f>#REF!+#REF!+#REF!+#REF!+#REF!</f>
        <v>#REF!</v>
      </c>
      <c r="G24" s="18" t="e">
        <f>#REF!+#REF!+#REF!+#REF!+#REF!</f>
        <v>#REF!</v>
      </c>
      <c r="H24" s="18" t="e">
        <f>#REF!+#REF!+#REF!+#REF!+#REF!</f>
        <v>#REF!</v>
      </c>
      <c r="I24" s="18" t="e">
        <f>#REF!+#REF!+#REF!+#REF!+#REF!</f>
        <v>#REF!</v>
      </c>
      <c r="J24" s="18" t="e">
        <f>#REF!+#REF!+#REF!+#REF!+#REF!</f>
        <v>#REF!</v>
      </c>
      <c r="K24" s="18" t="e">
        <f>#REF!+#REF!+#REF!+#REF!+#REF!</f>
        <v>#REF!</v>
      </c>
      <c r="L24" s="14">
        <f t="shared" si="0"/>
        <v>21538.14</v>
      </c>
      <c r="M24" s="18">
        <f>M25+M35</f>
        <v>21538.14</v>
      </c>
      <c r="N24" s="30" t="e">
        <f>#REF!+#REF!+#REF!+N35+#REF!+#REF!+#REF!+#REF!</f>
        <v>#REF!</v>
      </c>
      <c r="O24" s="30" t="e">
        <f>#REF!+#REF!+#REF!+O35+#REF!+#REF!+#REF!+#REF!</f>
        <v>#REF!</v>
      </c>
    </row>
    <row r="25" spans="1:15" ht="21" customHeight="1">
      <c r="A25" s="58"/>
      <c r="B25" s="96" t="s">
        <v>68</v>
      </c>
      <c r="C25" s="62" t="s">
        <v>69</v>
      </c>
      <c r="D25" s="18"/>
      <c r="E25" s="18"/>
      <c r="F25" s="18"/>
      <c r="G25" s="18"/>
      <c r="H25" s="18"/>
      <c r="I25" s="18"/>
      <c r="J25" s="18"/>
      <c r="K25" s="18"/>
      <c r="L25" s="14">
        <f t="shared" si="0"/>
        <v>10164</v>
      </c>
      <c r="M25" s="18">
        <f>M26+M30</f>
        <v>10164</v>
      </c>
      <c r="N25" s="30"/>
      <c r="O25" s="30"/>
    </row>
    <row r="26" spans="1:15" ht="31.5" customHeight="1">
      <c r="A26" s="60"/>
      <c r="B26" s="97" t="s">
        <v>70</v>
      </c>
      <c r="C26" s="68" t="s">
        <v>71</v>
      </c>
      <c r="D26" s="19"/>
      <c r="E26" s="19"/>
      <c r="F26" s="19"/>
      <c r="G26" s="19"/>
      <c r="H26" s="19"/>
      <c r="I26" s="19"/>
      <c r="J26" s="19"/>
      <c r="K26" s="19"/>
      <c r="L26" s="14">
        <f t="shared" si="0"/>
        <v>10000</v>
      </c>
      <c r="M26" s="19">
        <f>M28+M29</f>
        <v>10000</v>
      </c>
      <c r="N26" s="30"/>
      <c r="O26" s="30"/>
    </row>
    <row r="27" spans="1:15" ht="21" customHeight="1">
      <c r="A27" s="60"/>
      <c r="B27" s="98" t="s">
        <v>5</v>
      </c>
      <c r="C27" s="68"/>
      <c r="D27" s="19"/>
      <c r="E27" s="19"/>
      <c r="F27" s="19"/>
      <c r="G27" s="19"/>
      <c r="H27" s="19"/>
      <c r="I27" s="19"/>
      <c r="J27" s="19"/>
      <c r="K27" s="19"/>
      <c r="L27" s="14">
        <f t="shared" si="0"/>
        <v>10000</v>
      </c>
      <c r="M27" s="19">
        <f>M28+M29</f>
        <v>10000</v>
      </c>
      <c r="N27" s="30"/>
      <c r="O27" s="30"/>
    </row>
    <row r="28" spans="1:15" ht="15.75" customHeight="1">
      <c r="A28" s="60"/>
      <c r="B28" s="53" t="s">
        <v>72</v>
      </c>
      <c r="C28" s="50">
        <v>10</v>
      </c>
      <c r="D28" s="19"/>
      <c r="E28" s="19"/>
      <c r="F28" s="19"/>
      <c r="G28" s="19"/>
      <c r="H28" s="19"/>
      <c r="I28" s="19"/>
      <c r="J28" s="19"/>
      <c r="K28" s="19"/>
      <c r="L28" s="83">
        <f t="shared" si="0"/>
        <v>6000</v>
      </c>
      <c r="M28" s="17">
        <v>6000</v>
      </c>
      <c r="N28" s="30"/>
      <c r="O28" s="30"/>
    </row>
    <row r="29" spans="1:15" ht="16.5" customHeight="1">
      <c r="A29" s="60"/>
      <c r="B29" s="53" t="s">
        <v>73</v>
      </c>
      <c r="C29" s="50">
        <v>20</v>
      </c>
      <c r="D29" s="19"/>
      <c r="E29" s="19"/>
      <c r="F29" s="19"/>
      <c r="G29" s="19"/>
      <c r="H29" s="19"/>
      <c r="I29" s="19"/>
      <c r="J29" s="19"/>
      <c r="K29" s="19"/>
      <c r="L29" s="83">
        <f t="shared" si="0"/>
        <v>4000</v>
      </c>
      <c r="M29" s="17">
        <v>4000</v>
      </c>
      <c r="N29" s="30"/>
      <c r="O29" s="30"/>
    </row>
    <row r="30" spans="1:15" ht="16.5" customHeight="1">
      <c r="A30" s="60"/>
      <c r="B30" s="102" t="s">
        <v>74</v>
      </c>
      <c r="C30" s="103" t="s">
        <v>71</v>
      </c>
      <c r="D30" s="19"/>
      <c r="E30" s="19"/>
      <c r="F30" s="19"/>
      <c r="G30" s="19"/>
      <c r="H30" s="19"/>
      <c r="I30" s="19"/>
      <c r="J30" s="19"/>
      <c r="K30" s="19"/>
      <c r="L30" s="83">
        <f t="shared" si="0"/>
        <v>164</v>
      </c>
      <c r="M30" s="17">
        <f>M31</f>
        <v>164</v>
      </c>
      <c r="N30" s="30"/>
      <c r="O30" s="30"/>
    </row>
    <row r="31" spans="1:15" ht="16.5" customHeight="1">
      <c r="A31" s="60"/>
      <c r="B31" s="106" t="s">
        <v>5</v>
      </c>
      <c r="C31" s="105"/>
      <c r="D31" s="19"/>
      <c r="E31" s="19"/>
      <c r="F31" s="19"/>
      <c r="G31" s="19"/>
      <c r="H31" s="19"/>
      <c r="I31" s="19"/>
      <c r="J31" s="19"/>
      <c r="K31" s="19"/>
      <c r="L31" s="83">
        <f t="shared" si="0"/>
        <v>164</v>
      </c>
      <c r="M31" s="17">
        <f>M32</f>
        <v>164</v>
      </c>
      <c r="N31" s="30"/>
      <c r="O31" s="30"/>
    </row>
    <row r="32" spans="1:15" ht="16.5" customHeight="1">
      <c r="A32" s="60"/>
      <c r="B32" s="104" t="s">
        <v>75</v>
      </c>
      <c r="C32" s="103" t="s">
        <v>76</v>
      </c>
      <c r="D32" s="19"/>
      <c r="E32" s="19"/>
      <c r="F32" s="19"/>
      <c r="G32" s="19"/>
      <c r="H32" s="19"/>
      <c r="I32" s="19"/>
      <c r="J32" s="19"/>
      <c r="K32" s="19"/>
      <c r="L32" s="83">
        <f t="shared" si="0"/>
        <v>164</v>
      </c>
      <c r="M32" s="17">
        <f>M33+M34</f>
        <v>164</v>
      </c>
      <c r="N32" s="30"/>
      <c r="O32" s="30"/>
    </row>
    <row r="33" spans="1:16" ht="16.5" customHeight="1">
      <c r="A33" s="60"/>
      <c r="B33" s="104" t="s">
        <v>77</v>
      </c>
      <c r="C33" s="105" t="s">
        <v>78</v>
      </c>
      <c r="D33" s="19"/>
      <c r="E33" s="19"/>
      <c r="F33" s="19"/>
      <c r="G33" s="19"/>
      <c r="H33" s="19"/>
      <c r="I33" s="19"/>
      <c r="J33" s="19"/>
      <c r="K33" s="19"/>
      <c r="L33" s="83">
        <f t="shared" si="0"/>
        <v>-18</v>
      </c>
      <c r="M33" s="17">
        <v>-18</v>
      </c>
      <c r="N33" s="30"/>
      <c r="O33" s="30"/>
    </row>
    <row r="34" spans="1:16" ht="16.5" customHeight="1">
      <c r="A34" s="60"/>
      <c r="B34" s="104" t="s">
        <v>85</v>
      </c>
      <c r="C34" s="105" t="s">
        <v>86</v>
      </c>
      <c r="D34" s="19"/>
      <c r="E34" s="19"/>
      <c r="F34" s="19"/>
      <c r="G34" s="19"/>
      <c r="H34" s="19"/>
      <c r="I34" s="19"/>
      <c r="J34" s="19"/>
      <c r="K34" s="19"/>
      <c r="L34" s="83">
        <f t="shared" si="0"/>
        <v>182</v>
      </c>
      <c r="M34" s="17">
        <v>182</v>
      </c>
      <c r="N34" s="30"/>
      <c r="O34" s="30"/>
    </row>
    <row r="35" spans="1:16" ht="23.25" customHeight="1">
      <c r="A35" s="58"/>
      <c r="B35" s="61" t="s">
        <v>35</v>
      </c>
      <c r="C35" s="62" t="s">
        <v>11</v>
      </c>
      <c r="D35" s="18" t="e">
        <f>#REF!+#REF!+#REF!+#REF!+#REF!+#REF!+#REF!+#REF!+#REF!+#REF!+#REF!+#REF!</f>
        <v>#REF!</v>
      </c>
      <c r="E35" s="18" t="e">
        <f>#REF!+#REF!+#REF!+#REF!+#REF!+#REF!+#REF!+#REF!+#REF!+#REF!+#REF!+#REF!</f>
        <v>#REF!</v>
      </c>
      <c r="F35" s="18" t="e">
        <f>#REF!+#REF!+#REF!+#REF!+#REF!+#REF!+#REF!+#REF!+#REF!+#REF!+#REF!+#REF!</f>
        <v>#REF!</v>
      </c>
      <c r="G35" s="18" t="e">
        <f>#REF!+#REF!+#REF!+#REF!+#REF!+#REF!+#REF!+#REF!+#REF!+#REF!+#REF!+#REF!</f>
        <v>#REF!</v>
      </c>
      <c r="H35" s="18" t="e">
        <f>#REF!+#REF!+#REF!+#REF!+#REF!+#REF!+#REF!+#REF!+#REF!+#REF!+#REF!+#REF!</f>
        <v>#REF!</v>
      </c>
      <c r="I35" s="18" t="e">
        <f>#REF!+#REF!+#REF!+#REF!+#REF!+#REF!+#REF!+#REF!+#REF!+#REF!+#REF!+#REF!</f>
        <v>#REF!</v>
      </c>
      <c r="J35" s="18" t="e">
        <f>#REF!+#REF!+#REF!+#REF!+#REF!+#REF!+#REF!+#REF!+#REF!+#REF!+#REF!+#REF!</f>
        <v>#REF!</v>
      </c>
      <c r="K35" s="18" t="e">
        <f>#REF!+#REF!+#REF!+#REF!+#REF!+#REF!+#REF!+#REF!+#REF!+#REF!+#REF!+#REF!</f>
        <v>#REF!</v>
      </c>
      <c r="L35" s="14">
        <f t="shared" si="0"/>
        <v>11374.14</v>
      </c>
      <c r="M35" s="18">
        <f>M36</f>
        <v>11374.14</v>
      </c>
      <c r="N35" s="21" t="e">
        <f>#REF!+#REF!+#REF!+M35</f>
        <v>#REF!</v>
      </c>
      <c r="O35" s="21" t="e">
        <f t="shared" ref="O35" si="2">L35-N35</f>
        <v>#REF!</v>
      </c>
    </row>
    <row r="36" spans="1:16" ht="18.75" customHeight="1">
      <c r="A36" s="52"/>
      <c r="B36" s="63" t="s">
        <v>63</v>
      </c>
      <c r="C36" s="64" t="s">
        <v>64</v>
      </c>
      <c r="D36" s="36"/>
      <c r="E36" s="99"/>
      <c r="F36" s="36"/>
      <c r="G36" s="36"/>
      <c r="H36" s="36"/>
      <c r="I36" s="99"/>
      <c r="J36" s="99"/>
      <c r="K36" s="99"/>
      <c r="L36" s="14">
        <f t="shared" si="0"/>
        <v>11374.14</v>
      </c>
      <c r="M36" s="36">
        <f>M37</f>
        <v>11374.14</v>
      </c>
      <c r="N36" s="21"/>
      <c r="O36" s="21"/>
    </row>
    <row r="37" spans="1:16" ht="18.75" customHeight="1">
      <c r="A37" s="52"/>
      <c r="B37" s="49" t="s">
        <v>6</v>
      </c>
      <c r="C37" s="50"/>
      <c r="D37" s="17"/>
      <c r="E37" s="67"/>
      <c r="F37" s="15"/>
      <c r="G37" s="17"/>
      <c r="H37" s="15"/>
      <c r="I37" s="67"/>
      <c r="J37" s="67"/>
      <c r="K37" s="67"/>
      <c r="L37" s="14">
        <f t="shared" si="0"/>
        <v>11374.14</v>
      </c>
      <c r="M37" s="15">
        <f>M38</f>
        <v>11374.14</v>
      </c>
      <c r="N37" s="21"/>
      <c r="O37" s="21"/>
    </row>
    <row r="38" spans="1:16" ht="15" customHeight="1">
      <c r="A38" s="52"/>
      <c r="B38" s="53" t="s">
        <v>7</v>
      </c>
      <c r="C38" s="50" t="s">
        <v>8</v>
      </c>
      <c r="D38" s="17"/>
      <c r="E38" s="67"/>
      <c r="F38" s="15"/>
      <c r="G38" s="17"/>
      <c r="H38" s="15"/>
      <c r="I38" s="67"/>
      <c r="J38" s="67"/>
      <c r="K38" s="67"/>
      <c r="L38" s="14">
        <f t="shared" si="0"/>
        <v>11374.14</v>
      </c>
      <c r="M38" s="15">
        <f>M15</f>
        <v>11374.14</v>
      </c>
      <c r="N38" s="21"/>
      <c r="O38" s="21"/>
    </row>
    <row r="39" spans="1:16" ht="15" hidden="1" customHeight="1">
      <c r="A39" s="52"/>
      <c r="B39" s="53" t="s">
        <v>52</v>
      </c>
      <c r="C39" s="50"/>
      <c r="D39" s="17">
        <v>9323</v>
      </c>
      <c r="E39" s="15" t="e">
        <f>#REF!+#REF!+#REF!</f>
        <v>#REF!</v>
      </c>
      <c r="F39" s="15" t="e">
        <f>#REF!+#REF!+#REF!</f>
        <v>#REF!</v>
      </c>
      <c r="G39" s="15" t="e">
        <f>#REF!+#REF!+#REF!</f>
        <v>#REF!</v>
      </c>
      <c r="H39" s="15" t="e">
        <f>#REF!+#REF!+#REF!</f>
        <v>#REF!</v>
      </c>
      <c r="I39" s="15" t="e">
        <f>#REF!+#REF!+#REF!</f>
        <v>#REF!</v>
      </c>
      <c r="J39" s="15" t="e">
        <f>#REF!+#REF!+#REF!</f>
        <v>#REF!</v>
      </c>
      <c r="K39" s="15" t="e">
        <f>#REF!+#REF!+#REF!</f>
        <v>#REF!</v>
      </c>
      <c r="L39" s="14">
        <f t="shared" ref="L39:L58" si="3">M39</f>
        <v>0</v>
      </c>
      <c r="M39" s="15"/>
      <c r="N39" s="21" t="e">
        <f>#REF!+#REF!+#REF!+M39</f>
        <v>#REF!</v>
      </c>
      <c r="O39" s="21" t="e">
        <f t="shared" ref="O39:O59" si="4">L39-N39</f>
        <v>#REF!</v>
      </c>
    </row>
    <row r="40" spans="1:16" ht="15" hidden="1" customHeight="1">
      <c r="A40" s="52"/>
      <c r="B40" s="53" t="s">
        <v>22</v>
      </c>
      <c r="C40" s="50"/>
      <c r="D40" s="17"/>
      <c r="E40" s="67"/>
      <c r="F40" s="17"/>
      <c r="G40" s="17"/>
      <c r="H40" s="17"/>
      <c r="I40" s="67"/>
      <c r="J40" s="67"/>
      <c r="K40" s="67"/>
      <c r="L40" s="14">
        <f t="shared" si="3"/>
        <v>0</v>
      </c>
      <c r="M40" s="15"/>
      <c r="N40" s="21" t="e">
        <f>#REF!+#REF!+#REF!+M40</f>
        <v>#REF!</v>
      </c>
      <c r="O40" s="21" t="e">
        <f t="shared" si="4"/>
        <v>#REF!</v>
      </c>
    </row>
    <row r="41" spans="1:16" ht="15" hidden="1" customHeight="1">
      <c r="A41" s="52"/>
      <c r="B41" s="53" t="s">
        <v>23</v>
      </c>
      <c r="C41" s="50"/>
      <c r="D41" s="17"/>
      <c r="E41" s="67"/>
      <c r="F41" s="17"/>
      <c r="G41" s="17"/>
      <c r="H41" s="17"/>
      <c r="I41" s="67"/>
      <c r="J41" s="67"/>
      <c r="K41" s="67"/>
      <c r="L41" s="14">
        <f t="shared" si="3"/>
        <v>0</v>
      </c>
      <c r="M41" s="15"/>
      <c r="N41" s="21" t="e">
        <f>#REF!+#REF!+#REF!+M41</f>
        <v>#REF!</v>
      </c>
      <c r="O41" s="21" t="e">
        <f t="shared" si="4"/>
        <v>#REF!</v>
      </c>
    </row>
    <row r="42" spans="1:16" ht="15" hidden="1" customHeight="1">
      <c r="A42" s="52"/>
      <c r="B42" s="53" t="s">
        <v>24</v>
      </c>
      <c r="C42" s="50"/>
      <c r="D42" s="17"/>
      <c r="E42" s="67"/>
      <c r="F42" s="17"/>
      <c r="G42" s="17"/>
      <c r="H42" s="17"/>
      <c r="I42" s="67"/>
      <c r="J42" s="67"/>
      <c r="K42" s="67"/>
      <c r="L42" s="14">
        <f t="shared" si="3"/>
        <v>0</v>
      </c>
      <c r="M42" s="15"/>
      <c r="N42" s="21" t="e">
        <f>#REF!+#REF!+#REF!+M42</f>
        <v>#REF!</v>
      </c>
      <c r="O42" s="21" t="e">
        <f t="shared" si="4"/>
        <v>#REF!</v>
      </c>
    </row>
    <row r="43" spans="1:16" ht="21" hidden="1" customHeight="1">
      <c r="A43" s="52"/>
      <c r="B43" s="65"/>
      <c r="C43" s="50"/>
      <c r="D43" s="17"/>
      <c r="E43" s="67"/>
      <c r="F43" s="17"/>
      <c r="G43" s="17"/>
      <c r="H43" s="17"/>
      <c r="I43" s="67"/>
      <c r="J43" s="67"/>
      <c r="K43" s="67"/>
      <c r="L43" s="14">
        <f t="shared" si="3"/>
        <v>0</v>
      </c>
      <c r="M43" s="15"/>
      <c r="N43" s="21" t="e">
        <f>#REF!+#REF!+#REF!+M43</f>
        <v>#REF!</v>
      </c>
      <c r="O43" s="21" t="e">
        <f t="shared" si="4"/>
        <v>#REF!</v>
      </c>
    </row>
    <row r="44" spans="1:16" ht="23.25" hidden="1" customHeight="1">
      <c r="A44" s="52"/>
      <c r="B44" s="66"/>
      <c r="C44" s="50"/>
      <c r="D44" s="17"/>
      <c r="E44" s="67"/>
      <c r="F44" s="17"/>
      <c r="G44" s="17"/>
      <c r="H44" s="17"/>
      <c r="I44" s="67"/>
      <c r="J44" s="67"/>
      <c r="K44" s="67"/>
      <c r="L44" s="14">
        <f t="shared" si="3"/>
        <v>0</v>
      </c>
      <c r="M44" s="15"/>
      <c r="N44" s="21" t="e">
        <f>#REF!+#REF!+#REF!+M44</f>
        <v>#REF!</v>
      </c>
      <c r="O44" s="21" t="e">
        <f t="shared" si="4"/>
        <v>#REF!</v>
      </c>
    </row>
    <row r="45" spans="1:16" ht="17.25" hidden="1" customHeight="1">
      <c r="A45" s="52"/>
      <c r="B45" s="66"/>
      <c r="C45" s="50"/>
      <c r="D45" s="17"/>
      <c r="E45" s="67"/>
      <c r="F45" s="17"/>
      <c r="G45" s="17"/>
      <c r="H45" s="17"/>
      <c r="I45" s="67"/>
      <c r="J45" s="67"/>
      <c r="K45" s="67"/>
      <c r="L45" s="14">
        <f t="shared" si="3"/>
        <v>0</v>
      </c>
      <c r="M45" s="15"/>
      <c r="N45" s="21" t="e">
        <f>#REF!+#REF!+#REF!+M45</f>
        <v>#REF!</v>
      </c>
      <c r="O45" s="21" t="e">
        <f t="shared" si="4"/>
        <v>#REF!</v>
      </c>
    </row>
    <row r="46" spans="1:16" ht="21" hidden="1" customHeight="1">
      <c r="A46" s="52"/>
      <c r="B46" s="65"/>
      <c r="C46" s="50"/>
      <c r="D46" s="17"/>
      <c r="E46" s="67"/>
      <c r="F46" s="17"/>
      <c r="G46" s="17"/>
      <c r="H46" s="17"/>
      <c r="I46" s="67"/>
      <c r="J46" s="67"/>
      <c r="K46" s="67"/>
      <c r="L46" s="14">
        <f t="shared" si="3"/>
        <v>0</v>
      </c>
      <c r="M46" s="15"/>
      <c r="N46" s="21" t="e">
        <f>#REF!+#REF!+#REF!+M46</f>
        <v>#REF!</v>
      </c>
      <c r="O46" s="21" t="e">
        <f t="shared" si="4"/>
        <v>#REF!</v>
      </c>
    </row>
    <row r="47" spans="1:16" ht="24" hidden="1" customHeight="1">
      <c r="A47" s="67"/>
      <c r="B47" s="52" t="s">
        <v>14</v>
      </c>
      <c r="C47" s="68">
        <v>70</v>
      </c>
      <c r="D47" s="15"/>
      <c r="E47" s="67"/>
      <c r="F47" s="15"/>
      <c r="G47" s="15"/>
      <c r="H47" s="15"/>
      <c r="I47" s="67"/>
      <c r="J47" s="67"/>
      <c r="K47" s="67"/>
      <c r="L47" s="14">
        <f t="shared" si="3"/>
        <v>0</v>
      </c>
      <c r="M47" s="15"/>
      <c r="N47" s="21" t="e">
        <f>#REF!+#REF!+#REF!+M47</f>
        <v>#REF!</v>
      </c>
      <c r="O47" s="21" t="e">
        <f t="shared" si="4"/>
        <v>#REF!</v>
      </c>
    </row>
    <row r="48" spans="1:16" ht="59.25" hidden="1" customHeight="1">
      <c r="A48" s="67"/>
      <c r="B48" s="69" t="s">
        <v>40</v>
      </c>
      <c r="C48" s="70">
        <f>C49</f>
        <v>58</v>
      </c>
      <c r="D48" s="29">
        <f>D49</f>
        <v>0</v>
      </c>
      <c r="E48" s="29">
        <f t="shared" ref="E48:K48" si="5">E49</f>
        <v>0</v>
      </c>
      <c r="F48" s="29">
        <f t="shared" si="5"/>
        <v>0</v>
      </c>
      <c r="G48" s="29">
        <f t="shared" si="5"/>
        <v>0</v>
      </c>
      <c r="H48" s="29">
        <f t="shared" si="5"/>
        <v>0</v>
      </c>
      <c r="I48" s="29">
        <f t="shared" si="5"/>
        <v>4557</v>
      </c>
      <c r="J48" s="29">
        <f t="shared" si="5"/>
        <v>3188</v>
      </c>
      <c r="K48" s="29">
        <f t="shared" si="5"/>
        <v>0</v>
      </c>
      <c r="L48" s="14">
        <f t="shared" si="3"/>
        <v>0</v>
      </c>
      <c r="M48" s="29"/>
      <c r="N48" s="21" t="e">
        <f>#REF!+#REF!+#REF!+M48</f>
        <v>#REF!</v>
      </c>
      <c r="O48" s="21" t="e">
        <f t="shared" si="4"/>
        <v>#REF!</v>
      </c>
      <c r="P48" s="2" t="s">
        <v>45</v>
      </c>
    </row>
    <row r="49" spans="1:17" ht="13.5" hidden="1" customHeight="1">
      <c r="A49" s="67"/>
      <c r="B49" s="71" t="s">
        <v>6</v>
      </c>
      <c r="C49" s="72">
        <f>C50</f>
        <v>58</v>
      </c>
      <c r="D49" s="29">
        <f>D50</f>
        <v>0</v>
      </c>
      <c r="E49" s="29">
        <f t="shared" ref="E49:K49" si="6">E50</f>
        <v>0</v>
      </c>
      <c r="F49" s="29">
        <f t="shared" si="6"/>
        <v>0</v>
      </c>
      <c r="G49" s="29">
        <f t="shared" si="6"/>
        <v>0</v>
      </c>
      <c r="H49" s="29">
        <f t="shared" si="6"/>
        <v>0</v>
      </c>
      <c r="I49" s="29">
        <f t="shared" si="6"/>
        <v>4557</v>
      </c>
      <c r="J49" s="29">
        <f t="shared" si="6"/>
        <v>3188</v>
      </c>
      <c r="K49" s="29">
        <f t="shared" si="6"/>
        <v>0</v>
      </c>
      <c r="L49" s="14">
        <f t="shared" si="3"/>
        <v>0</v>
      </c>
      <c r="M49" s="29"/>
      <c r="N49" s="21" t="e">
        <f>#REF!+#REF!+#REF!+M49</f>
        <v>#REF!</v>
      </c>
      <c r="O49" s="21" t="e">
        <f t="shared" si="4"/>
        <v>#REF!</v>
      </c>
    </row>
    <row r="50" spans="1:17" ht="13.5" hidden="1" customHeight="1">
      <c r="A50" s="67"/>
      <c r="B50" s="71" t="s">
        <v>9</v>
      </c>
      <c r="C50" s="73">
        <v>58</v>
      </c>
      <c r="D50" s="29">
        <f>D51+D52+D53</f>
        <v>0</v>
      </c>
      <c r="E50" s="29">
        <f t="shared" ref="E50:J50" si="7">E51+E52+E53</f>
        <v>0</v>
      </c>
      <c r="F50" s="29">
        <f t="shared" ref="F50" si="8">F51+F52+F53</f>
        <v>0</v>
      </c>
      <c r="G50" s="29">
        <f t="shared" si="7"/>
        <v>0</v>
      </c>
      <c r="H50" s="29">
        <f t="shared" si="7"/>
        <v>0</v>
      </c>
      <c r="I50" s="29">
        <f t="shared" si="7"/>
        <v>4557</v>
      </c>
      <c r="J50" s="29">
        <f t="shared" si="7"/>
        <v>3188</v>
      </c>
      <c r="K50" s="29">
        <f t="shared" ref="K50" si="9">K51+K52+K53</f>
        <v>0</v>
      </c>
      <c r="L50" s="14">
        <f t="shared" si="3"/>
        <v>0</v>
      </c>
      <c r="M50" s="29"/>
      <c r="N50" s="21" t="e">
        <f>#REF!+#REF!+#REF!+M50</f>
        <v>#REF!</v>
      </c>
      <c r="O50" s="21" t="e">
        <f t="shared" si="4"/>
        <v>#REF!</v>
      </c>
    </row>
    <row r="51" spans="1:17" ht="13.5" hidden="1" customHeight="1">
      <c r="A51" s="67"/>
      <c r="B51" s="71" t="s">
        <v>28</v>
      </c>
      <c r="C51" s="73" t="s">
        <v>25</v>
      </c>
      <c r="D51" s="29">
        <v>0</v>
      </c>
      <c r="E51" s="100">
        <v>0</v>
      </c>
      <c r="F51" s="29"/>
      <c r="G51" s="29"/>
      <c r="H51" s="29"/>
      <c r="I51" s="100">
        <v>423</v>
      </c>
      <c r="J51" s="100">
        <v>423</v>
      </c>
      <c r="K51" s="100"/>
      <c r="L51" s="14">
        <f t="shared" si="3"/>
        <v>0</v>
      </c>
      <c r="M51" s="29"/>
      <c r="N51" s="21" t="e">
        <f>#REF!+#REF!+#REF!+M51</f>
        <v>#REF!</v>
      </c>
      <c r="O51" s="21" t="e">
        <f t="shared" si="4"/>
        <v>#REF!</v>
      </c>
    </row>
    <row r="52" spans="1:17" ht="13.5" hidden="1" customHeight="1">
      <c r="A52" s="67"/>
      <c r="B52" s="71" t="s">
        <v>20</v>
      </c>
      <c r="C52" s="73" t="s">
        <v>26</v>
      </c>
      <c r="D52" s="29">
        <v>0</v>
      </c>
      <c r="E52" s="100">
        <v>0</v>
      </c>
      <c r="F52" s="29"/>
      <c r="G52" s="29"/>
      <c r="H52" s="29"/>
      <c r="I52" s="100">
        <v>2765</v>
      </c>
      <c r="J52" s="100">
        <v>2765</v>
      </c>
      <c r="K52" s="100"/>
      <c r="L52" s="14">
        <f t="shared" si="3"/>
        <v>0</v>
      </c>
      <c r="M52" s="29"/>
      <c r="N52" s="21" t="e">
        <f>#REF!+#REF!+#REF!+M52</f>
        <v>#REF!</v>
      </c>
      <c r="O52" s="21" t="e">
        <f t="shared" si="4"/>
        <v>#REF!</v>
      </c>
    </row>
    <row r="53" spans="1:17" ht="13.5" hidden="1" customHeight="1">
      <c r="A53" s="67"/>
      <c r="B53" s="71" t="s">
        <v>10</v>
      </c>
      <c r="C53" s="73" t="s">
        <v>27</v>
      </c>
      <c r="D53" s="29">
        <v>0</v>
      </c>
      <c r="E53" s="100">
        <v>0</v>
      </c>
      <c r="F53" s="29"/>
      <c r="G53" s="29"/>
      <c r="H53" s="29"/>
      <c r="I53" s="100">
        <v>1369</v>
      </c>
      <c r="J53" s="100"/>
      <c r="K53" s="100"/>
      <c r="L53" s="14">
        <f t="shared" si="3"/>
        <v>0</v>
      </c>
      <c r="M53" s="29"/>
      <c r="N53" s="21" t="e">
        <f>#REF!+#REF!+#REF!+M53</f>
        <v>#REF!</v>
      </c>
      <c r="O53" s="21" t="e">
        <f t="shared" si="4"/>
        <v>#REF!</v>
      </c>
    </row>
    <row r="54" spans="1:17" ht="13.5" hidden="1" customHeight="1">
      <c r="A54" s="67">
        <v>3</v>
      </c>
      <c r="B54" s="74" t="s">
        <v>19</v>
      </c>
      <c r="C54" s="75">
        <v>87.02</v>
      </c>
      <c r="D54" s="27">
        <f t="shared" ref="D54:K56" si="10">D55</f>
        <v>0</v>
      </c>
      <c r="E54" s="27">
        <f t="shared" si="10"/>
        <v>0</v>
      </c>
      <c r="F54" s="27">
        <f t="shared" si="10"/>
        <v>1000</v>
      </c>
      <c r="G54" s="27">
        <f t="shared" si="10"/>
        <v>1000</v>
      </c>
      <c r="H54" s="27">
        <f t="shared" si="10"/>
        <v>1000</v>
      </c>
      <c r="I54" s="27">
        <f t="shared" si="10"/>
        <v>15907</v>
      </c>
      <c r="J54" s="27">
        <f t="shared" si="10"/>
        <v>1000</v>
      </c>
      <c r="K54" s="27">
        <f t="shared" si="10"/>
        <v>0</v>
      </c>
      <c r="L54" s="14">
        <f t="shared" si="3"/>
        <v>0</v>
      </c>
      <c r="M54" s="27"/>
      <c r="N54" s="21" t="e">
        <f>#REF!+#REF!+#REF!+M54</f>
        <v>#REF!</v>
      </c>
      <c r="O54" s="21" t="e">
        <f t="shared" si="4"/>
        <v>#REF!</v>
      </c>
    </row>
    <row r="55" spans="1:17" ht="34.5" hidden="1" customHeight="1">
      <c r="A55" s="67" t="s">
        <v>21</v>
      </c>
      <c r="B55" s="76" t="s">
        <v>18</v>
      </c>
      <c r="C55" s="68" t="s">
        <v>15</v>
      </c>
      <c r="D55" s="20">
        <f t="shared" si="10"/>
        <v>0</v>
      </c>
      <c r="E55" s="20">
        <f t="shared" si="10"/>
        <v>0</v>
      </c>
      <c r="F55" s="20">
        <f t="shared" si="10"/>
        <v>1000</v>
      </c>
      <c r="G55" s="20">
        <f t="shared" si="10"/>
        <v>1000</v>
      </c>
      <c r="H55" s="20">
        <f t="shared" si="10"/>
        <v>1000</v>
      </c>
      <c r="I55" s="20">
        <f t="shared" si="10"/>
        <v>15907</v>
      </c>
      <c r="J55" s="20">
        <f t="shared" si="10"/>
        <v>1000</v>
      </c>
      <c r="K55" s="20">
        <f t="shared" si="10"/>
        <v>0</v>
      </c>
      <c r="L55" s="14">
        <f t="shared" si="3"/>
        <v>0</v>
      </c>
      <c r="M55" s="20"/>
      <c r="N55" s="21" t="e">
        <f>#REF!+#REF!+#REF!+M55</f>
        <v>#REF!</v>
      </c>
      <c r="O55" s="21" t="e">
        <f t="shared" si="4"/>
        <v>#REF!</v>
      </c>
    </row>
    <row r="56" spans="1:17" ht="22.5" hidden="1" customHeight="1">
      <c r="A56" s="67"/>
      <c r="B56" s="53" t="s">
        <v>6</v>
      </c>
      <c r="C56" s="68"/>
      <c r="D56" s="15">
        <f t="shared" si="10"/>
        <v>0</v>
      </c>
      <c r="E56" s="15">
        <f t="shared" si="10"/>
        <v>0</v>
      </c>
      <c r="F56" s="15">
        <f t="shared" si="10"/>
        <v>1000</v>
      </c>
      <c r="G56" s="15">
        <f t="shared" si="10"/>
        <v>1000</v>
      </c>
      <c r="H56" s="15">
        <f t="shared" si="10"/>
        <v>1000</v>
      </c>
      <c r="I56" s="15">
        <f t="shared" si="10"/>
        <v>15907</v>
      </c>
      <c r="J56" s="15">
        <f t="shared" si="10"/>
        <v>1000</v>
      </c>
      <c r="K56" s="15">
        <f t="shared" si="10"/>
        <v>0</v>
      </c>
      <c r="L56" s="14">
        <f t="shared" si="3"/>
        <v>0</v>
      </c>
      <c r="M56" s="15"/>
      <c r="N56" s="21" t="e">
        <f>#REF!+#REF!+#REF!+M56</f>
        <v>#REF!</v>
      </c>
      <c r="O56" s="21" t="e">
        <f t="shared" si="4"/>
        <v>#REF!</v>
      </c>
    </row>
    <row r="57" spans="1:17" ht="27.75" hidden="1" customHeight="1">
      <c r="A57" s="67"/>
      <c r="B57" s="77" t="s">
        <v>12</v>
      </c>
      <c r="C57" s="78" t="s">
        <v>13</v>
      </c>
      <c r="D57" s="15">
        <v>0</v>
      </c>
      <c r="E57" s="67"/>
      <c r="F57" s="15">
        <v>1000</v>
      </c>
      <c r="G57" s="15">
        <v>1000</v>
      </c>
      <c r="H57" s="15">
        <v>1000</v>
      </c>
      <c r="I57" s="67">
        <v>15907</v>
      </c>
      <c r="J57" s="67">
        <v>1000</v>
      </c>
      <c r="K57" s="100"/>
      <c r="L57" s="14">
        <f t="shared" si="3"/>
        <v>0</v>
      </c>
      <c r="M57" s="15"/>
      <c r="N57" s="21" t="e">
        <f>#REF!+#REF!+#REF!+M57</f>
        <v>#REF!</v>
      </c>
      <c r="O57" s="21" t="e">
        <f t="shared" si="4"/>
        <v>#REF!</v>
      </c>
    </row>
    <row r="58" spans="1:17" ht="22.5" hidden="1" customHeight="1">
      <c r="A58" s="67"/>
      <c r="B58" s="79" t="s">
        <v>16</v>
      </c>
      <c r="C58" s="80"/>
      <c r="D58" s="15"/>
      <c r="E58" s="67"/>
      <c r="F58" s="15"/>
      <c r="G58" s="15"/>
      <c r="H58" s="15"/>
      <c r="I58" s="67"/>
      <c r="J58" s="67"/>
      <c r="K58" s="67"/>
      <c r="L58" s="14">
        <f t="shared" si="3"/>
        <v>0</v>
      </c>
      <c r="M58" s="15"/>
      <c r="N58" s="21" t="e">
        <f>#REF!+#REF!+#REF!+M58</f>
        <v>#REF!</v>
      </c>
      <c r="O58" s="21" t="e">
        <f t="shared" si="4"/>
        <v>#REF!</v>
      </c>
    </row>
    <row r="59" spans="1:17" ht="22.5" customHeight="1">
      <c r="A59" s="58"/>
      <c r="B59" s="81" t="s">
        <v>17</v>
      </c>
      <c r="C59" s="82"/>
      <c r="D59" s="37" t="e">
        <f t="shared" ref="D59:K59" si="11">D12-D24</f>
        <v>#REF!</v>
      </c>
      <c r="E59" s="37" t="e">
        <f t="shared" si="11"/>
        <v>#REF!</v>
      </c>
      <c r="F59" s="37" t="e">
        <f t="shared" si="11"/>
        <v>#REF!</v>
      </c>
      <c r="G59" s="37" t="e">
        <f t="shared" si="11"/>
        <v>#REF!</v>
      </c>
      <c r="H59" s="37" t="e">
        <f t="shared" si="11"/>
        <v>#REF!</v>
      </c>
      <c r="I59" s="37" t="e">
        <f t="shared" si="11"/>
        <v>#REF!</v>
      </c>
      <c r="J59" s="37" t="e">
        <f t="shared" si="11"/>
        <v>#REF!</v>
      </c>
      <c r="K59" s="37" t="e">
        <f t="shared" si="11"/>
        <v>#REF!</v>
      </c>
      <c r="L59" s="18">
        <f t="shared" ref="L59" si="12">M59</f>
        <v>0</v>
      </c>
      <c r="M59" s="37">
        <f>M12-M24</f>
        <v>0</v>
      </c>
      <c r="N59" s="21" t="e">
        <f>#REF!+#REF!+#REF!+M59</f>
        <v>#REF!</v>
      </c>
      <c r="O59" s="21" t="e">
        <f t="shared" si="4"/>
        <v>#REF!</v>
      </c>
      <c r="Q59" s="35"/>
    </row>
    <row r="60" spans="1:17" ht="22.5" customHeight="1">
      <c r="A60" s="12"/>
      <c r="B60" s="13"/>
      <c r="C60" s="25"/>
      <c r="D60" s="26"/>
      <c r="E60" s="6"/>
      <c r="F60" s="26"/>
      <c r="G60" s="26"/>
      <c r="H60" s="26"/>
      <c r="I60" s="6"/>
      <c r="J60" s="6"/>
      <c r="K60" s="6"/>
      <c r="L60" s="101"/>
      <c r="M60" s="101"/>
      <c r="N60" s="101"/>
      <c r="O60" s="101"/>
    </row>
    <row r="61" spans="1:17">
      <c r="A61" s="6"/>
      <c r="B61" s="6"/>
      <c r="C61" s="85"/>
      <c r="D61" s="6"/>
      <c r="E61" s="6"/>
      <c r="F61" s="6"/>
      <c r="G61" s="6"/>
      <c r="H61" s="6"/>
      <c r="I61" s="6"/>
      <c r="J61" s="6"/>
      <c r="K61" s="6"/>
      <c r="L61" s="6"/>
      <c r="M61" s="6"/>
      <c r="N61" s="85"/>
      <c r="O61" s="85"/>
    </row>
    <row r="62" spans="1:17">
      <c r="A62" s="6"/>
      <c r="B62" s="6"/>
      <c r="C62" s="85"/>
      <c r="D62" s="6"/>
      <c r="E62" s="6"/>
      <c r="F62" s="6"/>
      <c r="G62" s="6"/>
      <c r="H62" s="6"/>
      <c r="I62" s="6"/>
      <c r="J62" s="6"/>
      <c r="K62" s="6"/>
      <c r="L62" s="6"/>
      <c r="M62" s="6"/>
      <c r="N62" s="85"/>
      <c r="O62" s="85"/>
    </row>
    <row r="63" spans="1:17">
      <c r="A63" s="6"/>
      <c r="B63" s="6"/>
      <c r="C63" s="85"/>
      <c r="D63" s="6"/>
      <c r="E63" s="6"/>
      <c r="F63" s="6"/>
      <c r="G63" s="6"/>
      <c r="H63" s="6"/>
      <c r="I63" s="6"/>
      <c r="J63" s="6"/>
      <c r="K63" s="6"/>
      <c r="L63" s="6"/>
      <c r="M63" s="6"/>
      <c r="N63" s="85"/>
      <c r="O63" s="85"/>
    </row>
    <row r="64" spans="1:17">
      <c r="A64" s="6"/>
      <c r="B64" s="6"/>
      <c r="C64" s="85"/>
      <c r="D64" s="6"/>
      <c r="E64" s="6"/>
      <c r="F64" s="6"/>
      <c r="G64" s="6"/>
      <c r="H64" s="6"/>
      <c r="I64" s="6"/>
      <c r="J64" s="6"/>
      <c r="K64" s="6"/>
      <c r="L64" s="6"/>
      <c r="M64" s="6"/>
      <c r="N64" s="85"/>
      <c r="O64" s="85"/>
    </row>
  </sheetData>
  <mergeCells count="7">
    <mergeCell ref="B2:C2"/>
    <mergeCell ref="A10:A11"/>
    <mergeCell ref="B10:B11"/>
    <mergeCell ref="C10:C11"/>
    <mergeCell ref="A5:O5"/>
    <mergeCell ref="A6:O6"/>
    <mergeCell ref="B7:O7"/>
  </mergeCells>
  <pageMargins left="0.86614173228346458" right="0.15748031496062992" top="0.27559055118110237" bottom="0.23622047244094491" header="0.15748031496062992" footer="0.19685039370078741"/>
  <pageSetup paperSize="9" orientation="portrait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PROIECT BUGET 2021  </vt:lpstr>
      <vt:lpstr>'PROIECT BUGET 2021 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</dc:creator>
  <cp:lastModifiedBy>loredanat</cp:lastModifiedBy>
  <cp:lastPrinted>2022-12-22T06:40:08Z</cp:lastPrinted>
  <dcterms:created xsi:type="dcterms:W3CDTF">2017-03-22T13:01:52Z</dcterms:created>
  <dcterms:modified xsi:type="dcterms:W3CDTF">2022-12-29T08:02:27Z</dcterms:modified>
</cp:coreProperties>
</file>