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</sheets>
  <definedNames>
    <definedName name="Excel_BuiltIn_Print_Titles" localSheetId="1">'Anexa 1 sintetic'!$11:$14</definedName>
    <definedName name="_xlnm.Print_Area" localSheetId="4">'Anexa 4  '!$A$3:$I$70</definedName>
    <definedName name="_xlnm.Print_Titles" localSheetId="0">'Anexa 1 sintetic'!$9:$11</definedName>
    <definedName name="_xlnm.Print_Titles" localSheetId="1">'Anexa 2 analitic'!$9:$12</definedName>
    <definedName name="_xlnm.Print_Titles" localSheetId="3">'Anexa 4'!$7:$8</definedName>
    <definedName name="_xlnm.Print_Titles" localSheetId="4">'Anexa 4  '!$8:$9</definedName>
  </definedNames>
  <calcPr fullCalcOnLoad="1"/>
</workbook>
</file>

<file path=xl/sharedStrings.xml><?xml version="1.0" encoding="utf-8"?>
<sst xmlns="http://schemas.openxmlformats.org/spreadsheetml/2006/main" count="929" uniqueCount="495">
  <si>
    <t>Anexa nr.1</t>
  </si>
  <si>
    <t>mii lei</t>
  </si>
  <si>
    <t>INDICATORI</t>
  </si>
  <si>
    <t>Nr. rd.</t>
  </si>
  <si>
    <t xml:space="preserve"> Realizat/ Preliminat  an precedent (N-1)</t>
  </si>
  <si>
    <t>%</t>
  </si>
  <si>
    <t>Estimări an N+1</t>
  </si>
  <si>
    <t>Estimări an N+2</t>
  </si>
  <si>
    <t>9=7/5</t>
  </si>
  <si>
    <t>10=8/7</t>
  </si>
  <si>
    <t>6=5/4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</si>
  <si>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</si>
  <si>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</si>
  <si>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</si>
  <si>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</si>
  <si>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</si>
  <si>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</si>
  <si>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</si>
  <si>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</si>
  <si>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</si>
  <si>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</si>
  <si>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</si>
  <si>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</si>
  <si>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</si>
  <si>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</si>
  <si>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</si>
  <si>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</si>
  <si>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</si>
  <si>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</si>
  <si>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</si>
  <si>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</si>
  <si>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</si>
  <si>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</si>
  <si>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</si>
  <si>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</si>
  <si>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</si>
  <si>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</si>
  <si>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</si>
  <si>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</si>
  <si>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</si>
  <si>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</si>
  <si>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</si>
  <si>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</si>
  <si>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</si>
  <si>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</si>
  <si>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</si>
  <si>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</si>
  <si>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</si>
  <si>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</si>
  <si>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</si>
  <si>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</si>
  <si>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</si>
  <si>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</si>
  <si>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</si>
  <si>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</si>
  <si>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</si>
  <si>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</si>
  <si>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</si>
  <si>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</si>
  <si>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</si>
  <si>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</si>
  <si>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</si>
  <si>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</si>
  <si>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</si>
  <si>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</si>
  <si>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</si>
  <si>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</si>
  <si>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</si>
  <si>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</si>
  <si>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</si>
  <si>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</si>
  <si>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</si>
  <si>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</si>
  <si>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</si>
  <si>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</si>
  <si>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</si>
  <si>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</si>
  <si>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</si>
  <si>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</si>
  <si>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</si>
  <si>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</si>
  <si>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</si>
  <si>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</si>
  <si>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</si>
  <si>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</si>
  <si>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</si>
  <si>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</si>
  <si>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</si>
  <si>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</si>
  <si>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</si>
  <si>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</si>
  <si>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</si>
  <si>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</si>
  <si>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</si>
  <si>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</si>
  <si>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</si>
  <si>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</si>
  <si>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</si>
  <si>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</si>
  <si>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</si>
  <si>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 xml:space="preserve"> CONDUCĂTORUL COMPARTIMENTULUI  FINANCIAR-CONTABIL</t>
  </si>
  <si>
    <t>Anexa nr.2</t>
  </si>
  <si>
    <t>Realizat an N-2</t>
  </si>
  <si>
    <t>Prevederi an precedent (N-1)</t>
  </si>
  <si>
    <t>Propuneri an curent (N)</t>
  </si>
  <si>
    <t xml:space="preserve"> Aprobat</t>
  </si>
  <si>
    <t xml:space="preserve"> Preliminat / Realizat</t>
  </si>
  <si>
    <t>din care:</t>
  </si>
  <si>
    <t>7=6/5</t>
  </si>
  <si>
    <t>8=5/3a</t>
  </si>
  <si>
    <t>conform HG/Ordin comun</t>
  </si>
  <si>
    <t>Trim I</t>
  </si>
  <si>
    <t>Trim II</t>
  </si>
  <si>
    <t>Trim III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</si>
  <si>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</si>
  <si>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</si>
  <si>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</si>
  <si>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</si>
  <si>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</si>
  <si>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</si>
  <si>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(Rd.2=Rd.3+Rd.8+Rd.9+Rd.12+Rd.13+Rd.14), din care:</t>
  </si>
  <si>
    <t xml:space="preserve">din producţia vândută (Rd.3=Rd.4+Rd.5+Rd.6+Rd.7),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</si>
  <si>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</si>
  <si>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</si>
  <si>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</si>
  <si>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</si>
  <si>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</si>
  <si>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</si>
  <si>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</si>
  <si>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</si>
  <si>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</si>
  <si>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(Rd.9=Rd.10+Rd.11),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</si>
  <si>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</si>
  <si>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</si>
  <si>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</si>
  <si>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</si>
  <si>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</si>
  <si>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</si>
  <si>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</si>
  <si>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</si>
  <si>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</si>
  <si>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(red.16=Rd.17+Rd.18),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</si>
  <si>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</si>
  <si>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</si>
  <si>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</si>
  <si>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</si>
  <si>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</si>
  <si>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</si>
  <si>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</si>
  <si>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(Rd.22=Rd.23+Rd.24+Rd.25+Rd.26+Rd.27),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</si>
  <si>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</si>
  <si>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</si>
  <si>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</si>
  <si>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</si>
  <si>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</si>
  <si>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</si>
  <si>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</si>
  <si>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</si>
  <si>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A1</t>
  </si>
  <si>
    <t>Cheltuieli privind stocurile (Rd.31=Rd.32+Rd.33+Rd.36+Rd.37+Rd.38),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</si>
  <si>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</si>
  <si>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</si>
  <si>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</si>
  <si>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</si>
  <si>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</si>
  <si>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</si>
  <si>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</si>
  <si>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</si>
  <si>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</si>
  <si>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</si>
  <si>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(Rd.39=Rd.40+Rd.41+Rd.44), din care: </t>
  </si>
  <si>
    <t>cheltuieli cu întreţinerea şi reparaţiile</t>
  </si>
  <si>
    <t xml:space="preserve">b) </t>
  </si>
  <si>
    <t>cheltuieli privind chiriile (Rd.41=Rd.42+Rd.43)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</si>
  <si>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</si>
  <si>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</si>
  <si>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</si>
  <si>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</si>
  <si>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(Rd.45=Rd.46+Rd.47+Rd.49+Rd.56+Rd.61+Rd.62+Rd.66+Rd.67+Rd.68+Rd.77),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</si>
  <si>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</si>
  <si>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</si>
  <si>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</si>
  <si>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</si>
  <si>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</si>
  <si>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</si>
  <si>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</si>
  <si>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</si>
  <si>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</si>
  <si>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</si>
  <si>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</si>
  <si>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</si>
  <si>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</si>
  <si>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</si>
  <si>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</si>
  <si>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</si>
  <si>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</si>
  <si>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 xml:space="preserve">        - pentru cluburile sportive</t>
  </si>
  <si>
    <t>d3)</t>
  </si>
  <si>
    <t>ch. de sponsorizare pentru alte actiuni si activitati</t>
  </si>
  <si>
    <t>cheltuieli cu transportul de bunuri şi persoane</t>
  </si>
  <si>
    <r>
      <rPr>
        <b/>
        <sz val="10"/>
        <color indexed="8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</si>
  <si>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(rd.63=Rd.64+Rd.65),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</si>
  <si>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</si>
  <si>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</si>
  <si>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</si>
  <si>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</si>
  <si>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</si>
  <si>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</si>
  <si>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</si>
  <si>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</si>
  <si>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</si>
  <si>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</si>
  <si>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</si>
  <si>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</si>
  <si>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</si>
  <si>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</si>
  <si>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</si>
  <si>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</si>
  <si>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</si>
  <si>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</si>
  <si>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</si>
  <si>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</si>
  <si>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</si>
  <si>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</si>
  <si>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</si>
  <si>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</si>
  <si>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(Rd.78=Rd.79+Rd.80+Rd.81+Rd.82+Rd.83+Rd.84),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</si>
  <si>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</si>
  <si>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</si>
  <si>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</si>
  <si>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</si>
  <si>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</si>
  <si>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color indexed="8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</si>
  <si>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(Rd.85=Rd.86+Rd.99+Rd.103+Rd.112), din care:</t>
  </si>
  <si>
    <t>Cheltuieli de natură salarială (Rd.86=Rd.87+ Rd.91)</t>
  </si>
  <si>
    <t>Cheltuieli  cu salariile (Rd.87=Rd.88+Rd.89+Rd.90),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</si>
  <si>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</si>
  <si>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</si>
  <si>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</si>
  <si>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(Rd.91=Rd.92+Rd.95+Rd.96+Rd.97+ Rd.98),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</si>
  <si>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</si>
  <si>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</si>
  <si>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</si>
  <si>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</si>
  <si>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</si>
  <si>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</si>
  <si>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</si>
  <si>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(Rd.99=Rd.100+Rd.101+Rd.102),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</si>
  <si>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</si>
  <si>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</si>
  <si>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</si>
  <si>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(Rd.103=Rd.104+Rd.107+Rd.110+ Rd.111),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</si>
  <si>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</si>
  <si>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</si>
  <si>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</si>
  <si>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</si>
  <si>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cenzori</t>
  </si>
  <si>
    <t>d) pentru alte comisii şi comitete constituite potrivit legii</t>
  </si>
  <si>
    <t>D. Alte cheltuieli de exploatare (Rd.113=Rd.114+Rd.117+Rd.118+Rd.119+Rd.120+Rd.121), din care:</t>
  </si>
  <si>
    <t>cheltuieli cu majorări şi penalităţi (Rd.114=Rd.115+Rd.116),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</si>
  <si>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</si>
  <si>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</si>
  <si>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</si>
  <si>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</si>
  <si>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</si>
  <si>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</si>
  <si>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(Rd.121=Rd.122-Rd.125),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</si>
  <si>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</si>
  <si>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</si>
  <si>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</si>
  <si>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</si>
  <si>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</si>
  <si>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</si>
  <si>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</si>
  <si>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(Rd.126=Rd.127+Rd.128+Rd.129),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</si>
  <si>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</si>
  <si>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</si>
  <si>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</si>
  <si>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(Rd.130=Rd.131+Rd.134+Rd.137),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</si>
  <si>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</si>
  <si>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</si>
  <si>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</si>
  <si>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</si>
  <si>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</si>
  <si>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(rd.138=Rd.1-Rd.28)</t>
  </si>
  <si>
    <t>venituri neimpozabile</t>
  </si>
  <si>
    <t>cheltuieli nedeductibile fiscal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</si>
  <si>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</si>
  <si>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</si>
  <si>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 și a rezultatului brut, cf. Legii anuale a bugetului de stat</t>
  </si>
  <si>
    <t>Cheltuieli totale din exploatare, din care:Rd.29</t>
  </si>
  <si>
    <t>Cheltuieli de natură salarială (Rd.86), din care: **)</t>
  </si>
  <si>
    <t>147a)</t>
  </si>
  <si>
    <t>147b)</t>
  </si>
  <si>
    <t>147c)</t>
  </si>
  <si>
    <t xml:space="preserve">Nr.mediu de salariaţi 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</si>
  <si>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Rd.147/Rd.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/12*1000)</t>
    </r>
  </si>
  <si>
    <t>x</t>
  </si>
  <si>
    <r>
      <rPr>
        <b/>
        <sz val="10"/>
        <color indexed="8"/>
        <rFont val="Arial"/>
        <family val="2"/>
      </rPr>
      <t xml:space="preserve">Câştigul mediu  lunar pe salariat (lei/persoană) determinat pe baza cheltuielilor de natură salarială, cf. OG 26/2013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rd.92*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rd.97)/Rd.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</si>
  <si>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 xml:space="preserve"> c)</t>
  </si>
  <si>
    <t>Câştigul mediu  lunar pe salariat (lei/persoană) determinat pe baza cheltuielilor de natură salarială, recalculat cf. OG nr.26/2013 și Legii anuale a bugetului de stat</t>
  </si>
  <si>
    <r>
      <rPr>
        <b/>
        <sz val="10"/>
        <color indexed="8"/>
        <rFont val="Arial"/>
        <family val="2"/>
      </rP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</si>
  <si>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149</t>
    </r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</si>
  <si>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</si>
  <si>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</si>
  <si>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</si>
  <si>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</si>
  <si>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Rd.157/Rd.2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</si>
  <si>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</si>
  <si>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</si>
  <si>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</si>
  <si>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</si>
  <si>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</si>
  <si>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</si>
  <si>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</si>
  <si>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>Redistribuiri/distribuiri totale cf.OUG nr.29/2017 din:</t>
  </si>
  <si>
    <t xml:space="preserve"> - alte rezerve</t>
  </si>
  <si>
    <t xml:space="preserve"> - rezultatul reportat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</si>
  <si>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</si>
  <si>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</si>
  <si>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 xml:space="preserve">                                                                                                                                                                       </t>
  </si>
  <si>
    <t xml:space="preserve"> CONDUCĂTORUL COMPARTIMENTULUI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</si>
  <si>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</si>
  <si>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</si>
  <si>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</si>
  <si>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</si>
  <si>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</si>
  <si>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>Prevederi an N-2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</si>
  <si>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</si>
  <si>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</si>
  <si>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</si>
  <si>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</si>
  <si>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</si>
  <si>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(rd.1+rd.2) *), din care:</t>
  </si>
  <si>
    <t>Venituri din exploatare*)</t>
  </si>
  <si>
    <t>2.</t>
  </si>
  <si>
    <t>*) veniturile totale și veniturile din exploatare vor fi diminuate cu veniturile rezultate ca urmare a sumelor primite de la bugetul de stat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</si>
  <si>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</si>
  <si>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</si>
  <si>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</si>
  <si>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</si>
  <si>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</si>
  <si>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</si>
  <si>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</si>
  <si>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</si>
  <si>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</si>
  <si>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</si>
  <si>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</si>
  <si>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</si>
  <si>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</si>
  <si>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</si>
  <si>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</si>
  <si>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</si>
  <si>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</si>
  <si>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</si>
  <si>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</si>
  <si>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</si>
  <si>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</si>
  <si>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</si>
  <si>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</si>
  <si>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</si>
  <si>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</si>
  <si>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</si>
  <si>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</si>
  <si>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</si>
  <si>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</si>
  <si>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</si>
  <si>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</si>
  <si>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</si>
  <si>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</si>
  <si>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</si>
  <si>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</si>
  <si>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</si>
  <si>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</si>
  <si>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</si>
  <si>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</si>
  <si>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</si>
  <si>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</si>
  <si>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</si>
  <si>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</si>
  <si>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</si>
  <si>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</si>
  <si>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</si>
  <si>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</si>
  <si>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</si>
  <si>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</si>
  <si>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</si>
  <si>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</si>
  <si>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</si>
  <si>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</si>
  <si>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</si>
  <si>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</si>
  <si>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</si>
  <si>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</si>
  <si>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</si>
  <si>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</si>
  <si>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</si>
  <si>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</si>
  <si>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</si>
  <si>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</si>
  <si>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</si>
  <si>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</si>
  <si>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</si>
  <si>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</si>
  <si>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</si>
  <si>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</si>
  <si>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</si>
  <si>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</si>
  <si>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</si>
  <si>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</si>
  <si>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</si>
  <si>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</si>
  <si>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</si>
  <si>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</si>
  <si>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</si>
  <si>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</si>
  <si>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</si>
  <si>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</si>
  <si>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</si>
  <si>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</si>
  <si>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</si>
  <si>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</si>
  <si>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</si>
  <si>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</si>
  <si>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</si>
  <si>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 xml:space="preserve"> CONDUCĂTORUL COMPARTIMENTULUI  FINANCIAR CONTABIL   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</si>
  <si>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</si>
  <si>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</si>
  <si>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</si>
  <si>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</si>
  <si>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</si>
  <si>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</si>
  <si>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</si>
  <si>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</si>
  <si>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</si>
  <si>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</si>
  <si>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</si>
  <si>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</si>
  <si>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</si>
  <si>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</si>
  <si>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</si>
  <si>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</si>
  <si>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</si>
  <si>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</si>
  <si>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SC. JUD PAZA SI ORDINE AG. SRL</t>
  </si>
  <si>
    <t>ARGES, PITESTI</t>
  </si>
  <si>
    <t>CUI : RO28708334</t>
  </si>
  <si>
    <t>conform Hotararii C.J.</t>
  </si>
  <si>
    <t>S.C. JUD PAZA SI ORDINE AG. SRL</t>
  </si>
  <si>
    <t>CUI : RO 28708334</t>
  </si>
  <si>
    <t>majorare salariu minim</t>
  </si>
  <si>
    <t>S.C. JUD PAZA SI ORDINE AG. SRL.</t>
  </si>
  <si>
    <t>Masura 1 -renegociere tarif contracte</t>
  </si>
  <si>
    <t>Măsura 2- reducere ch. bunuri si serv</t>
  </si>
  <si>
    <t>Cauza 1 majorare chelt de personal</t>
  </si>
  <si>
    <t>Cauza 3 majorare alte ch. exploatare</t>
  </si>
  <si>
    <t>Cauza 4 majorare ch  bunur si serv</t>
  </si>
  <si>
    <t xml:space="preserve">CONDUCĂTORUL COMPARTIMENTULUI FINANCIAR CONTABIL         </t>
  </si>
  <si>
    <t xml:space="preserve"> - alte cheltuieli din exploatare care nu se iau în calcul la determinarea rezultatului brut realizat în anul precedent, cf. Legii anuale a bugetului de stat</t>
  </si>
  <si>
    <t xml:space="preserve">Masura 3 </t>
  </si>
  <si>
    <t xml:space="preserve">CUI : </t>
  </si>
  <si>
    <t>RO 28708334</t>
  </si>
  <si>
    <t xml:space="preserve">                            FUNIE  CRISTINEL</t>
  </si>
  <si>
    <t>STAVARACHI  DRAGOS</t>
  </si>
  <si>
    <t>STAVARACHI</t>
  </si>
  <si>
    <t>DRAGOS</t>
  </si>
  <si>
    <t xml:space="preserve">  DRAGOS</t>
  </si>
  <si>
    <t xml:space="preserve">         FUNIE CRISTINEL</t>
  </si>
  <si>
    <t xml:space="preserve">                                  FUNIE  CRISTINEL</t>
  </si>
  <si>
    <t xml:space="preserve">  STAVARACHI</t>
  </si>
  <si>
    <t xml:space="preserve">                                                  FUNIE  CRISTINEL</t>
  </si>
  <si>
    <t xml:space="preserve">        STAVARACHI  DRAGOS</t>
  </si>
  <si>
    <t xml:space="preserve">                      FUNIE  CRISTINEL</t>
  </si>
  <si>
    <t>STAVARACHI DRAGOS</t>
  </si>
  <si>
    <r>
      <t xml:space="preserve">Detalierea indicatorilor economico-financiari prevăzuţi în bugetul de venituri şi cheltuieli </t>
    </r>
    <r>
      <rPr>
        <b/>
        <sz val="12"/>
        <color indexed="8"/>
        <rFont val="Arial"/>
        <family val="2"/>
      </rPr>
      <t>și repartizarea pe trimestre a acestora</t>
    </r>
  </si>
  <si>
    <t>Sc. JUD PAZA SI ORDINE AG S.R.L.</t>
  </si>
  <si>
    <t>Cui : RO 28708334</t>
  </si>
  <si>
    <t>reintregire salariala</t>
  </si>
  <si>
    <t xml:space="preserve">  b) - profit </t>
  </si>
  <si>
    <t xml:space="preserve"> Preliminat / Realizat 2022</t>
  </si>
  <si>
    <t>An 2023</t>
  </si>
  <si>
    <t>Propuneri  an curent (N)        2023</t>
  </si>
  <si>
    <t>BUGETUL  DE  VENITURI  ŞI  CHELTUIELI  PE  ANUL 2023</t>
  </si>
  <si>
    <t>SISTEME PC</t>
  </si>
  <si>
    <t>"-17</t>
  </si>
  <si>
    <t>Cauza 2 majorare ch impoz si taxe</t>
  </si>
  <si>
    <t>"-1</t>
  </si>
  <si>
    <t>"+100</t>
  </si>
  <si>
    <t>sume aferente indicelui mediu de crestere a preturilor prognozat pt. an 2023</t>
  </si>
  <si>
    <t>"+1617</t>
  </si>
  <si>
    <t>"0</t>
  </si>
  <si>
    <t>"-90</t>
  </si>
  <si>
    <t>"-33</t>
  </si>
  <si>
    <t>"-1522</t>
  </si>
  <si>
    <t>"-155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</si>
</sst>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lei&quot;"/>
    <numFmt numFmtId="165" formatCode="[$-418]d\ mmmm\ yyyy"/>
  </numFmts>
  <fonts count="6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11" xfId="55" applyFont="1" applyFill="1" applyBorder="1">
      <alignment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2" fillId="0" borderId="17" xfId="56" applyFont="1" applyFill="1" applyBorder="1" applyAlignment="1">
      <alignment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6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wrapText="1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55" applyFont="1" applyFill="1" applyAlignment="1">
      <alignment horizontal="left" vertical="center"/>
      <protection/>
    </xf>
    <xf numFmtId="0" fontId="8" fillId="0" borderId="0" xfId="55" applyFont="1" applyFill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>
      <alignment/>
      <protection/>
    </xf>
    <xf numFmtId="0" fontId="7" fillId="0" borderId="12" xfId="56" applyFont="1" applyFill="1" applyBorder="1">
      <alignment/>
      <protection/>
    </xf>
    <xf numFmtId="0" fontId="6" fillId="0" borderId="12" xfId="56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0" applyFont="1" applyBorder="1" applyAlignment="1">
      <alignment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13" fillId="0" borderId="12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wrapText="1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7" fillId="0" borderId="1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18" fillId="0" borderId="12" xfId="56" applyFont="1" applyFill="1" applyBorder="1" applyAlignment="1">
      <alignment wrapText="1"/>
      <protection/>
    </xf>
    <xf numFmtId="0" fontId="17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top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17" fillId="0" borderId="17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3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12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17" fillId="0" borderId="38" xfId="0" applyFont="1" applyBorder="1" applyAlignment="1">
      <alignment/>
    </xf>
    <xf numFmtId="0" fontId="17" fillId="0" borderId="38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left" vertical="center" wrapText="1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4" fillId="0" borderId="40" xfId="0" applyFont="1" applyBorder="1" applyAlignment="1">
      <alignment wrapText="1"/>
    </xf>
    <xf numFmtId="0" fontId="4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2" fontId="0" fillId="0" borderId="11" xfId="55" applyNumberFormat="1" applyFont="1" applyFill="1" applyBorder="1" applyAlignment="1">
      <alignment horizontal="left" wrapText="1"/>
      <protection/>
    </xf>
    <xf numFmtId="2" fontId="0" fillId="0" borderId="11" xfId="55" applyNumberFormat="1" applyFont="1" applyFill="1" applyBorder="1">
      <alignment/>
      <protection/>
    </xf>
    <xf numFmtId="0" fontId="7" fillId="0" borderId="12" xfId="55" applyFont="1" applyFill="1" applyBorder="1" applyAlignment="1">
      <alignment horizontal="right" wrapText="1"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2" fontId="13" fillId="0" borderId="12" xfId="56" applyNumberFormat="1" applyFont="1" applyFill="1" applyBorder="1">
      <alignment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42" xfId="0" applyBorder="1" applyAlignment="1">
      <alignment horizontal="left"/>
    </xf>
    <xf numFmtId="14" fontId="17" fillId="0" borderId="42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7" fillId="0" borderId="12" xfId="56" applyNumberFormat="1" applyFont="1" applyFill="1" applyBorder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1" fontId="7" fillId="0" borderId="12" xfId="56" applyNumberFormat="1" applyFont="1" applyFill="1" applyBorder="1">
      <alignment/>
      <protection/>
    </xf>
    <xf numFmtId="1" fontId="0" fillId="0" borderId="11" xfId="55" applyNumberFormat="1" applyFont="1" applyFill="1" applyBorder="1" applyAlignment="1">
      <alignment horizontal="center" wrapText="1"/>
      <protection/>
    </xf>
    <xf numFmtId="2" fontId="0" fillId="0" borderId="11" xfId="55" applyNumberFormat="1" applyFont="1" applyFill="1" applyBorder="1" applyAlignment="1">
      <alignment horizontal="center" wrapText="1"/>
      <protection/>
    </xf>
    <xf numFmtId="0" fontId="2" fillId="0" borderId="11" xfId="55" applyFont="1" applyFill="1" applyBorder="1" applyAlignment="1">
      <alignment horizontal="center" wrapText="1"/>
      <protection/>
    </xf>
    <xf numFmtId="3" fontId="4" fillId="0" borderId="12" xfId="0" applyNumberFormat="1" applyFont="1" applyBorder="1" applyAlignment="1">
      <alignment/>
    </xf>
    <xf numFmtId="1" fontId="2" fillId="0" borderId="11" xfId="55" applyNumberFormat="1" applyFont="1" applyFill="1" applyBorder="1" applyAlignment="1">
      <alignment horizontal="center" wrapText="1"/>
      <protection/>
    </xf>
    <xf numFmtId="164" fontId="2" fillId="0" borderId="11" xfId="55" applyNumberFormat="1" applyFont="1" applyFill="1" applyBorder="1" applyAlignment="1">
      <alignment horizontal="center" wrapText="1"/>
      <protection/>
    </xf>
    <xf numFmtId="2" fontId="2" fillId="0" borderId="11" xfId="55" applyNumberFormat="1" applyFont="1" applyFill="1" applyBorder="1" applyAlignment="1">
      <alignment horizontal="center" wrapText="1"/>
      <protection/>
    </xf>
    <xf numFmtId="14" fontId="4" fillId="0" borderId="12" xfId="0" applyNumberFormat="1" applyFont="1" applyBorder="1" applyAlignment="1">
      <alignment/>
    </xf>
    <xf numFmtId="0" fontId="6" fillId="0" borderId="12" xfId="55" applyFont="1" applyFill="1" applyBorder="1" applyAlignment="1">
      <alignment horizontal="right" wrapText="1"/>
      <protection/>
    </xf>
    <xf numFmtId="0" fontId="10" fillId="0" borderId="12" xfId="56" applyFont="1" applyFill="1" applyBorder="1" applyAlignment="1">
      <alignment horizontal="right"/>
      <protection/>
    </xf>
    <xf numFmtId="0" fontId="6" fillId="0" borderId="12" xfId="56" applyFont="1" applyFill="1" applyBorder="1">
      <alignment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2" fontId="10" fillId="0" borderId="12" xfId="56" applyNumberFormat="1" applyFont="1" applyFill="1" applyBorder="1" applyAlignment="1">
      <alignment horizontal="right"/>
      <protection/>
    </xf>
    <xf numFmtId="1" fontId="10" fillId="0" borderId="12" xfId="56" applyNumberFormat="1" applyFont="1" applyFill="1" applyBorder="1">
      <alignment/>
      <protection/>
    </xf>
    <xf numFmtId="1" fontId="10" fillId="0" borderId="12" xfId="56" applyNumberFormat="1" applyFont="1" applyFill="1" applyBorder="1" applyAlignment="1">
      <alignment horizontal="right"/>
      <protection/>
    </xf>
    <xf numFmtId="0" fontId="56" fillId="0" borderId="12" xfId="56" applyFont="1" applyFill="1" applyBorder="1">
      <alignment/>
      <protection/>
    </xf>
    <xf numFmtId="0" fontId="57" fillId="0" borderId="0" xfId="56" applyFont="1" applyFill="1" applyBorder="1">
      <alignment/>
      <protection/>
    </xf>
    <xf numFmtId="0" fontId="58" fillId="0" borderId="0" xfId="56" applyFont="1" applyFill="1" applyBorder="1">
      <alignment/>
      <protection/>
    </xf>
    <xf numFmtId="1" fontId="6" fillId="0" borderId="12" xfId="56" applyNumberFormat="1" applyFont="1" applyFill="1" applyBorder="1">
      <alignment/>
      <protection/>
    </xf>
    <xf numFmtId="0" fontId="0" fillId="0" borderId="12" xfId="0" applyFont="1" applyBorder="1" applyAlignment="1">
      <alignment horizontal="center"/>
    </xf>
    <xf numFmtId="0" fontId="57" fillId="0" borderId="11" xfId="55" applyFont="1" applyFill="1" applyBorder="1" applyAlignment="1">
      <alignment horizontal="center" wrapText="1"/>
      <protection/>
    </xf>
    <xf numFmtId="0" fontId="59" fillId="0" borderId="12" xfId="56" applyFont="1" applyFill="1" applyBorder="1">
      <alignment/>
      <protection/>
    </xf>
    <xf numFmtId="0" fontId="60" fillId="0" borderId="12" xfId="56" applyFont="1" applyFill="1" applyBorder="1">
      <alignment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24" xfId="55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left" vertical="top" wrapText="1"/>
      <protection/>
    </xf>
    <xf numFmtId="0" fontId="6" fillId="0" borderId="12" xfId="0" applyFont="1" applyFill="1" applyBorder="1" applyAlignment="1">
      <alignment horizontal="left" wrapText="1"/>
    </xf>
    <xf numFmtId="0" fontId="7" fillId="0" borderId="12" xfId="56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 wrapText="1"/>
      <protection/>
    </xf>
    <xf numFmtId="0" fontId="11" fillId="0" borderId="12" xfId="56" applyFont="1" applyFill="1" applyBorder="1" applyAlignment="1">
      <alignment horizontal="center" vertical="top" wrapText="1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 wrapText="1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12" fillId="0" borderId="12" xfId="56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56" applyFont="1" applyFill="1" applyBorder="1" applyAlignment="1">
      <alignment vertical="center" wrapText="1"/>
      <protection/>
    </xf>
    <xf numFmtId="0" fontId="0" fillId="0" borderId="42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2" fillId="0" borderId="46" xfId="0" applyFont="1" applyBorder="1" applyAlignment="1">
      <alignment horizontal="left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7"/>
  <sheetViews>
    <sheetView tabSelected="1" zoomScale="108" zoomScaleNormal="108" zoomScalePageLayoutView="0" workbookViewId="0" topLeftCell="A1">
      <selection activeCell="O27" sqref="O27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2.14062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7.851562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/>
      <c r="B1" s="9"/>
      <c r="C1" s="10"/>
      <c r="D1" s="9"/>
      <c r="E1" s="11"/>
      <c r="F1" s="12"/>
      <c r="G1" s="13"/>
    </row>
    <row r="2" spans="1:8" ht="15.75">
      <c r="A2" s="8" t="s">
        <v>444</v>
      </c>
      <c r="B2" s="9"/>
      <c r="C2" s="10"/>
      <c r="D2" s="9"/>
      <c r="E2" s="11"/>
      <c r="F2" s="12"/>
      <c r="G2" s="13"/>
      <c r="H2" s="14"/>
    </row>
    <row r="3" spans="1:8" ht="15.75">
      <c r="A3" s="8" t="s">
        <v>445</v>
      </c>
      <c r="B3" s="9"/>
      <c r="C3" s="10"/>
      <c r="D3" s="9"/>
      <c r="E3" s="11"/>
      <c r="F3" s="12"/>
      <c r="G3" s="13"/>
      <c r="H3" s="14"/>
    </row>
    <row r="4" spans="1:8" ht="15.75">
      <c r="A4" s="8" t="s">
        <v>446</v>
      </c>
      <c r="B4" s="9"/>
      <c r="C4" s="10"/>
      <c r="D4" s="9"/>
      <c r="E4" s="11"/>
      <c r="F4" s="12"/>
      <c r="G4" s="13"/>
      <c r="H4" s="14"/>
    </row>
    <row r="5" spans="1:12" ht="15.75">
      <c r="A5" s="15"/>
      <c r="B5" s="15"/>
      <c r="C5" s="10"/>
      <c r="D5" s="15"/>
      <c r="E5" s="16"/>
      <c r="F5" s="17"/>
      <c r="G5" s="18"/>
      <c r="H5" s="19"/>
      <c r="L5" s="20" t="s">
        <v>0</v>
      </c>
    </row>
    <row r="6" spans="1:13" ht="18" customHeight="1">
      <c r="A6" s="289" t="s">
        <v>482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7" ht="15.75">
      <c r="A7" s="15"/>
      <c r="B7" s="15"/>
      <c r="C7" s="10"/>
      <c r="D7" s="15"/>
      <c r="E7" s="16"/>
      <c r="F7" s="17"/>
      <c r="G7" s="18"/>
      <c r="H7" s="19"/>
      <c r="Q7" s="6" t="s">
        <v>84</v>
      </c>
    </row>
    <row r="8" spans="1:16" ht="15">
      <c r="A8" s="21"/>
      <c r="B8" s="21"/>
      <c r="C8" s="22"/>
      <c r="D8" s="21"/>
      <c r="E8" s="23"/>
      <c r="F8" s="24"/>
      <c r="G8" s="25"/>
      <c r="H8" s="26"/>
      <c r="M8" s="26" t="s">
        <v>1</v>
      </c>
      <c r="P8" s="6" t="s">
        <v>84</v>
      </c>
    </row>
    <row r="9" spans="1:114" ht="15" customHeight="1">
      <c r="A9" s="290"/>
      <c r="B9" s="290"/>
      <c r="C9" s="290"/>
      <c r="D9" s="291" t="s">
        <v>2</v>
      </c>
      <c r="E9" s="291"/>
      <c r="F9" s="292" t="s">
        <v>3</v>
      </c>
      <c r="G9" s="292" t="s">
        <v>4</v>
      </c>
      <c r="H9" s="293" t="s">
        <v>481</v>
      </c>
      <c r="I9" s="294" t="s">
        <v>5</v>
      </c>
      <c r="J9" s="294" t="s">
        <v>6</v>
      </c>
      <c r="K9" s="294" t="s">
        <v>7</v>
      </c>
      <c r="L9" s="294" t="s">
        <v>5</v>
      </c>
      <c r="M9" s="294"/>
      <c r="O9" s="6" t="s">
        <v>84</v>
      </c>
      <c r="P9" s="6" t="s">
        <v>84</v>
      </c>
      <c r="DG9" s="6"/>
      <c r="DH9" s="6"/>
      <c r="DI9" s="6"/>
      <c r="DJ9" s="6"/>
    </row>
    <row r="10" spans="1:114" ht="51.75" customHeight="1">
      <c r="A10" s="290"/>
      <c r="B10" s="290"/>
      <c r="C10" s="290"/>
      <c r="D10" s="291"/>
      <c r="E10" s="291"/>
      <c r="F10" s="292"/>
      <c r="G10" s="292"/>
      <c r="H10" s="293"/>
      <c r="I10" s="294"/>
      <c r="J10" s="294"/>
      <c r="K10" s="294"/>
      <c r="L10" s="28" t="s">
        <v>8</v>
      </c>
      <c r="M10" s="28" t="s">
        <v>9</v>
      </c>
      <c r="O10" s="6" t="s">
        <v>84</v>
      </c>
      <c r="P10" s="6" t="s">
        <v>84</v>
      </c>
      <c r="Q10" s="6" t="s">
        <v>84</v>
      </c>
      <c r="DG10" s="6"/>
      <c r="DH10" s="6"/>
      <c r="DI10" s="6"/>
      <c r="DJ10" s="6"/>
    </row>
    <row r="11" spans="1:110" s="33" customFormat="1" ht="12" customHeight="1" thickBot="1">
      <c r="A11" s="29">
        <v>0</v>
      </c>
      <c r="B11" s="287">
        <v>1</v>
      </c>
      <c r="C11" s="287"/>
      <c r="D11" s="288">
        <v>2</v>
      </c>
      <c r="E11" s="288"/>
      <c r="F11" s="30">
        <v>3</v>
      </c>
      <c r="G11" s="30">
        <v>4</v>
      </c>
      <c r="H11" s="30">
        <v>5</v>
      </c>
      <c r="I11" s="30" t="s">
        <v>10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6" ht="13.5" customHeight="1" thickBot="1">
      <c r="A12" s="34" t="s">
        <v>11</v>
      </c>
      <c r="B12" s="27"/>
      <c r="C12" s="35"/>
      <c r="D12" s="281" t="s">
        <v>12</v>
      </c>
      <c r="E12" s="281"/>
      <c r="F12" s="37">
        <v>1</v>
      </c>
      <c r="G12" s="249">
        <v>9046</v>
      </c>
      <c r="H12" s="260">
        <v>10663</v>
      </c>
      <c r="I12" s="237">
        <f>H12/G12*100</f>
        <v>117.87530400176874</v>
      </c>
      <c r="J12" s="260">
        <v>10763</v>
      </c>
      <c r="K12" s="260">
        <v>10863</v>
      </c>
      <c r="L12" s="238">
        <f>J12/H12*100</f>
        <v>100.93782237644191</v>
      </c>
      <c r="M12" s="238">
        <f>K12/J12*100</f>
        <v>100.92910898448389</v>
      </c>
      <c r="P12" s="6" t="s">
        <v>84</v>
      </c>
    </row>
    <row r="13" spans="1:13" ht="15" customHeight="1" thickBot="1">
      <c r="A13" s="284"/>
      <c r="B13" s="27">
        <v>1</v>
      </c>
      <c r="C13" s="35"/>
      <c r="D13" s="281" t="s">
        <v>13</v>
      </c>
      <c r="E13" s="281"/>
      <c r="F13" s="37">
        <v>2</v>
      </c>
      <c r="G13" s="249">
        <v>9046</v>
      </c>
      <c r="H13" s="260">
        <v>10663</v>
      </c>
      <c r="I13" s="237">
        <f>H13/G13*100</f>
        <v>117.87530400176874</v>
      </c>
      <c r="J13" s="260">
        <v>10763</v>
      </c>
      <c r="K13" s="260">
        <v>10863</v>
      </c>
      <c r="L13" s="238">
        <f>J13/H13*100</f>
        <v>100.93782237644191</v>
      </c>
      <c r="M13" s="238">
        <f>K13/J13*100</f>
        <v>100.92910898448389</v>
      </c>
    </row>
    <row r="14" spans="1:16" ht="15" customHeight="1" thickBot="1">
      <c r="A14" s="284"/>
      <c r="B14" s="27"/>
      <c r="C14" s="35"/>
      <c r="D14" s="36" t="s">
        <v>14</v>
      </c>
      <c r="E14" s="39" t="s">
        <v>15</v>
      </c>
      <c r="F14" s="37">
        <v>3</v>
      </c>
      <c r="G14" s="249"/>
      <c r="H14" s="260"/>
      <c r="I14" s="237"/>
      <c r="J14" s="260"/>
      <c r="K14" s="260"/>
      <c r="L14" s="238"/>
      <c r="M14" s="238"/>
      <c r="P14" s="6">
        <v>3</v>
      </c>
    </row>
    <row r="15" spans="1:13" ht="15" customHeight="1" thickBot="1">
      <c r="A15" s="284"/>
      <c r="B15" s="27"/>
      <c r="C15" s="35"/>
      <c r="D15" s="36" t="s">
        <v>16</v>
      </c>
      <c r="E15" s="39" t="s">
        <v>17</v>
      </c>
      <c r="F15" s="37">
        <v>4</v>
      </c>
      <c r="G15" s="249"/>
      <c r="H15" s="260"/>
      <c r="I15" s="237"/>
      <c r="J15" s="260"/>
      <c r="K15" s="260"/>
      <c r="L15" s="238"/>
      <c r="M15" s="238"/>
    </row>
    <row r="16" spans="1:13" ht="16.5" customHeight="1" thickBot="1">
      <c r="A16" s="284"/>
      <c r="B16" s="27">
        <v>2</v>
      </c>
      <c r="C16" s="35"/>
      <c r="D16" s="281" t="s">
        <v>18</v>
      </c>
      <c r="E16" s="281"/>
      <c r="F16" s="37">
        <v>5</v>
      </c>
      <c r="G16" s="249"/>
      <c r="H16" s="260"/>
      <c r="I16" s="237"/>
      <c r="J16" s="260"/>
      <c r="K16" s="260"/>
      <c r="L16" s="238"/>
      <c r="M16" s="238"/>
    </row>
    <row r="17" spans="1:13" ht="15.75" customHeight="1" thickBot="1">
      <c r="A17" s="34" t="s">
        <v>19</v>
      </c>
      <c r="B17" s="27"/>
      <c r="C17" s="35"/>
      <c r="D17" s="281" t="s">
        <v>20</v>
      </c>
      <c r="E17" s="281"/>
      <c r="F17" s="37">
        <v>6</v>
      </c>
      <c r="G17" s="249">
        <f>G18+G30</f>
        <v>8955</v>
      </c>
      <c r="H17" s="260">
        <f>H18+H30</f>
        <v>10650</v>
      </c>
      <c r="I17" s="237">
        <f>H17/G17*100</f>
        <v>118.92797319932997</v>
      </c>
      <c r="J17" s="260">
        <f>J18+J30</f>
        <v>10683</v>
      </c>
      <c r="K17" s="260">
        <f>K18+K30</f>
        <v>10773</v>
      </c>
      <c r="L17" s="238">
        <f>J17/H17*100</f>
        <v>100.30985915492958</v>
      </c>
      <c r="M17" s="238">
        <f>K17/J17*100</f>
        <v>100.8424599831508</v>
      </c>
    </row>
    <row r="18" spans="1:13" ht="28.5" customHeight="1" thickBot="1">
      <c r="A18" s="284"/>
      <c r="B18" s="27">
        <v>1</v>
      </c>
      <c r="C18" s="35"/>
      <c r="D18" s="281" t="s">
        <v>21</v>
      </c>
      <c r="E18" s="281"/>
      <c r="F18" s="37">
        <v>7</v>
      </c>
      <c r="G18" s="249">
        <f>G19+G20+G21+G29</f>
        <v>8955</v>
      </c>
      <c r="H18" s="260">
        <f>H19+H20+H21+H29</f>
        <v>10650</v>
      </c>
      <c r="I18" s="237">
        <f>H18/G18*100</f>
        <v>118.92797319932997</v>
      </c>
      <c r="J18" s="260">
        <f>J19+J20+J21+J29</f>
        <v>10683</v>
      </c>
      <c r="K18" s="260">
        <f>K19+K20+K21+K29</f>
        <v>10773</v>
      </c>
      <c r="L18" s="238">
        <f>J18/H18*100</f>
        <v>100.30985915492958</v>
      </c>
      <c r="M18" s="238">
        <f>K18/J18*100</f>
        <v>100.8424599831508</v>
      </c>
    </row>
    <row r="19" spans="1:13" ht="16.5" customHeight="1" thickBot="1">
      <c r="A19" s="284"/>
      <c r="B19" s="286"/>
      <c r="C19" s="40" t="s">
        <v>22</v>
      </c>
      <c r="D19" s="281" t="s">
        <v>23</v>
      </c>
      <c r="E19" s="281"/>
      <c r="F19" s="37">
        <v>8</v>
      </c>
      <c r="G19" s="249">
        <v>212</v>
      </c>
      <c r="H19" s="260">
        <v>367</v>
      </c>
      <c r="I19" s="237">
        <f>H19/G19*100</f>
        <v>173.11320754716982</v>
      </c>
      <c r="J19" s="260">
        <v>400</v>
      </c>
      <c r="K19" s="260">
        <v>400</v>
      </c>
      <c r="L19" s="238">
        <f>J19/H19*100</f>
        <v>108.99182561307903</v>
      </c>
      <c r="M19" s="238">
        <f>K19/J19*100</f>
        <v>100</v>
      </c>
    </row>
    <row r="20" spans="1:13" ht="16.5" customHeight="1" thickBot="1">
      <c r="A20" s="284"/>
      <c r="B20" s="286"/>
      <c r="C20" s="41" t="s">
        <v>24</v>
      </c>
      <c r="D20" s="281" t="s">
        <v>25</v>
      </c>
      <c r="E20" s="281"/>
      <c r="F20" s="37">
        <v>9</v>
      </c>
      <c r="G20" s="249"/>
      <c r="H20" s="260">
        <v>1</v>
      </c>
      <c r="I20" s="237"/>
      <c r="J20" s="260">
        <v>1</v>
      </c>
      <c r="K20" s="260">
        <v>1</v>
      </c>
      <c r="L20" s="238"/>
      <c r="M20" s="238"/>
    </row>
    <row r="21" spans="1:13" ht="29.25" customHeight="1" thickBot="1">
      <c r="A21" s="284"/>
      <c r="B21" s="286"/>
      <c r="C21" s="42" t="s">
        <v>26</v>
      </c>
      <c r="D21" s="281" t="s">
        <v>27</v>
      </c>
      <c r="E21" s="281"/>
      <c r="F21" s="37">
        <v>10</v>
      </c>
      <c r="G21" s="249">
        <f>G22+G28</f>
        <v>8733</v>
      </c>
      <c r="H21" s="260">
        <f>H22+H25+H27+H28</f>
        <v>10255</v>
      </c>
      <c r="I21" s="237">
        <f>H21/G21*100</f>
        <v>117.42814611244702</v>
      </c>
      <c r="J21" s="260">
        <f>J22+J25+J27+J28</f>
        <v>10255</v>
      </c>
      <c r="K21" s="260">
        <f>K22+K25+K27+K28</f>
        <v>10345</v>
      </c>
      <c r="L21" s="238">
        <f>J21/H21*100</f>
        <v>100</v>
      </c>
      <c r="M21" s="238">
        <f>K21/J21*100</f>
        <v>100.87762067284251</v>
      </c>
    </row>
    <row r="22" spans="1:13" ht="15.75" customHeight="1" thickBot="1">
      <c r="A22" s="284"/>
      <c r="B22" s="286"/>
      <c r="C22" s="43"/>
      <c r="D22" s="44" t="s">
        <v>28</v>
      </c>
      <c r="E22" s="45" t="s">
        <v>29</v>
      </c>
      <c r="F22" s="37">
        <v>11</v>
      </c>
      <c r="G22" s="249">
        <f>G23+G24</f>
        <v>8413</v>
      </c>
      <c r="H22" s="260">
        <f>H23+H24</f>
        <v>9880</v>
      </c>
      <c r="I22" s="237">
        <f>H22/G22*100</f>
        <v>117.43729941756804</v>
      </c>
      <c r="J22" s="260">
        <f>J23+J24</f>
        <v>9880</v>
      </c>
      <c r="K22" s="260">
        <f>K23+K24</f>
        <v>9970</v>
      </c>
      <c r="L22" s="238">
        <f>J22/H22*100</f>
        <v>100</v>
      </c>
      <c r="M22" s="238">
        <f>K22/J22*100</f>
        <v>100.91093117408907</v>
      </c>
    </row>
    <row r="23" spans="1:13" ht="16.5" customHeight="1" thickBot="1">
      <c r="A23" s="284"/>
      <c r="B23" s="286"/>
      <c r="C23" s="43"/>
      <c r="D23" s="46" t="s">
        <v>30</v>
      </c>
      <c r="E23" s="36" t="s">
        <v>31</v>
      </c>
      <c r="F23" s="37">
        <v>12</v>
      </c>
      <c r="G23" s="249">
        <v>7732</v>
      </c>
      <c r="H23" s="260">
        <v>9180</v>
      </c>
      <c r="I23" s="237">
        <f>H23/G23*100</f>
        <v>118.72736678737714</v>
      </c>
      <c r="J23" s="260">
        <v>9180</v>
      </c>
      <c r="K23" s="260">
        <v>9270</v>
      </c>
      <c r="L23" s="238">
        <f>J23/H23*100</f>
        <v>100</v>
      </c>
      <c r="M23" s="238">
        <f>K23/J23*100</f>
        <v>100.98039215686273</v>
      </c>
    </row>
    <row r="24" spans="1:13" ht="16.5" customHeight="1" thickBot="1">
      <c r="A24" s="284"/>
      <c r="B24" s="286"/>
      <c r="C24" s="43"/>
      <c r="D24" s="46" t="s">
        <v>32</v>
      </c>
      <c r="E24" s="36" t="s">
        <v>33</v>
      </c>
      <c r="F24" s="37">
        <v>13</v>
      </c>
      <c r="G24" s="249">
        <v>681</v>
      </c>
      <c r="H24" s="260">
        <v>700</v>
      </c>
      <c r="I24" s="237">
        <f>H24/G24*100</f>
        <v>102.79001468428781</v>
      </c>
      <c r="J24" s="260">
        <v>700</v>
      </c>
      <c r="K24" s="260">
        <v>700</v>
      </c>
      <c r="L24" s="238">
        <f>J24/H24*100</f>
        <v>100</v>
      </c>
      <c r="M24" s="238">
        <f>K24/J24*100</f>
        <v>100</v>
      </c>
    </row>
    <row r="25" spans="1:13" ht="15.75" customHeight="1" thickBot="1">
      <c r="A25" s="284"/>
      <c r="B25" s="286"/>
      <c r="C25" s="43"/>
      <c r="D25" s="46" t="s">
        <v>34</v>
      </c>
      <c r="E25" s="36" t="s">
        <v>35</v>
      </c>
      <c r="F25" s="37">
        <v>14</v>
      </c>
      <c r="G25" s="249"/>
      <c r="H25" s="260"/>
      <c r="I25" s="237"/>
      <c r="J25" s="260"/>
      <c r="K25" s="260"/>
      <c r="L25" s="238"/>
      <c r="M25" s="238"/>
    </row>
    <row r="26" spans="1:13" ht="26.25" thickBot="1">
      <c r="A26" s="284"/>
      <c r="B26" s="286"/>
      <c r="C26" s="43"/>
      <c r="D26" s="46"/>
      <c r="E26" s="47" t="s">
        <v>36</v>
      </c>
      <c r="F26" s="37">
        <v>15</v>
      </c>
      <c r="G26" s="249"/>
      <c r="H26" s="260"/>
      <c r="I26" s="237"/>
      <c r="J26" s="260"/>
      <c r="K26" s="260"/>
      <c r="L26" s="238"/>
      <c r="M26" s="238"/>
    </row>
    <row r="27" spans="1:13" ht="40.5" customHeight="1" thickBot="1">
      <c r="A27" s="284"/>
      <c r="B27" s="286"/>
      <c r="C27" s="43"/>
      <c r="D27" s="46" t="s">
        <v>37</v>
      </c>
      <c r="E27" s="36" t="s">
        <v>38</v>
      </c>
      <c r="F27" s="37">
        <v>16</v>
      </c>
      <c r="G27" s="249"/>
      <c r="H27" s="260"/>
      <c r="I27" s="237"/>
      <c r="J27" s="260"/>
      <c r="K27" s="260"/>
      <c r="L27" s="238"/>
      <c r="M27" s="238"/>
    </row>
    <row r="28" spans="1:13" ht="26.25" customHeight="1" thickBot="1">
      <c r="A28" s="284"/>
      <c r="B28" s="286"/>
      <c r="C28" s="48"/>
      <c r="D28" s="46" t="s">
        <v>39</v>
      </c>
      <c r="E28" s="49" t="s">
        <v>40</v>
      </c>
      <c r="F28" s="50">
        <v>17</v>
      </c>
      <c r="G28" s="249">
        <v>320</v>
      </c>
      <c r="H28" s="260">
        <v>375</v>
      </c>
      <c r="I28" s="237">
        <f>H28/G28*100</f>
        <v>117.1875</v>
      </c>
      <c r="J28" s="260">
        <v>375</v>
      </c>
      <c r="K28" s="260">
        <v>375</v>
      </c>
      <c r="L28" s="238">
        <f>J28/H28*100</f>
        <v>100</v>
      </c>
      <c r="M28" s="238">
        <f>K28/J28*100</f>
        <v>100</v>
      </c>
    </row>
    <row r="29" spans="1:13" ht="15" customHeight="1" thickBot="1">
      <c r="A29" s="284"/>
      <c r="B29" s="286"/>
      <c r="C29" s="51" t="s">
        <v>41</v>
      </c>
      <c r="D29" s="281" t="s">
        <v>42</v>
      </c>
      <c r="E29" s="281"/>
      <c r="F29" s="37">
        <v>18</v>
      </c>
      <c r="G29" s="249">
        <v>10</v>
      </c>
      <c r="H29" s="260">
        <v>27</v>
      </c>
      <c r="I29" s="237">
        <f>H29/G29*100</f>
        <v>270</v>
      </c>
      <c r="J29" s="260">
        <v>27</v>
      </c>
      <c r="K29" s="260">
        <v>27</v>
      </c>
      <c r="L29" s="238">
        <f>J29/H29*100</f>
        <v>100</v>
      </c>
      <c r="M29" s="238">
        <f>K29/J29*100</f>
        <v>100</v>
      </c>
    </row>
    <row r="30" spans="1:13" ht="17.25" customHeight="1" thickBot="1">
      <c r="A30" s="284"/>
      <c r="B30" s="27">
        <v>2</v>
      </c>
      <c r="C30" s="35"/>
      <c r="D30" s="281" t="s">
        <v>43</v>
      </c>
      <c r="E30" s="281"/>
      <c r="F30" s="37">
        <v>19</v>
      </c>
      <c r="G30" s="249"/>
      <c r="H30" s="260"/>
      <c r="I30" s="237"/>
      <c r="J30" s="260"/>
      <c r="K30" s="260"/>
      <c r="L30" s="238"/>
      <c r="M30" s="238"/>
    </row>
    <row r="31" spans="1:13" ht="25.5" customHeight="1" thickBot="1">
      <c r="A31" s="34" t="s">
        <v>44</v>
      </c>
      <c r="B31" s="27"/>
      <c r="C31" s="35"/>
      <c r="D31" s="281" t="s">
        <v>45</v>
      </c>
      <c r="E31" s="281"/>
      <c r="F31" s="37">
        <v>20</v>
      </c>
      <c r="G31" s="249">
        <f>G12-G17</f>
        <v>91</v>
      </c>
      <c r="H31" s="260">
        <f>H12-H17</f>
        <v>13</v>
      </c>
      <c r="I31" s="237">
        <f>H31/G31*100</f>
        <v>14.285714285714285</v>
      </c>
      <c r="J31" s="260">
        <f>J12-J17</f>
        <v>80</v>
      </c>
      <c r="K31" s="260">
        <f>K12-K17</f>
        <v>90</v>
      </c>
      <c r="L31" s="238">
        <f>J31/H31*100</f>
        <v>615.3846153846155</v>
      </c>
      <c r="M31" s="238">
        <f>K31/J31*100</f>
        <v>112.5</v>
      </c>
    </row>
    <row r="32" spans="1:13" ht="15.75" customHeight="1" thickBot="1">
      <c r="A32" s="34" t="s">
        <v>46</v>
      </c>
      <c r="B32" s="27">
        <v>1</v>
      </c>
      <c r="C32" s="35"/>
      <c r="D32" s="281" t="s">
        <v>47</v>
      </c>
      <c r="E32" s="281"/>
      <c r="F32" s="37">
        <v>21</v>
      </c>
      <c r="G32" s="249">
        <v>14</v>
      </c>
      <c r="H32" s="260">
        <v>2</v>
      </c>
      <c r="I32" s="237">
        <f>H32/G32*100</f>
        <v>14.285714285714285</v>
      </c>
      <c r="J32" s="260">
        <v>13</v>
      </c>
      <c r="K32" s="260">
        <v>14</v>
      </c>
      <c r="L32" s="238">
        <f>J32/H32*100</f>
        <v>650</v>
      </c>
      <c r="M32" s="238">
        <f>K32/J32*100</f>
        <v>107.6923076923077</v>
      </c>
    </row>
    <row r="33" spans="1:13" ht="15.75" customHeight="1" thickBot="1">
      <c r="A33" s="34"/>
      <c r="B33" s="27">
        <v>2</v>
      </c>
      <c r="C33" s="35"/>
      <c r="D33" s="281" t="s">
        <v>48</v>
      </c>
      <c r="E33" s="281"/>
      <c r="F33" s="37">
        <v>22</v>
      </c>
      <c r="G33" s="249"/>
      <c r="H33" s="260"/>
      <c r="I33" s="237"/>
      <c r="J33" s="260"/>
      <c r="K33" s="260"/>
      <c r="L33" s="238"/>
      <c r="M33" s="238"/>
    </row>
    <row r="34" spans="1:13" ht="15.75" customHeight="1" thickBot="1">
      <c r="A34" s="34"/>
      <c r="B34" s="27">
        <v>3</v>
      </c>
      <c r="C34" s="35"/>
      <c r="D34" s="281" t="s">
        <v>49</v>
      </c>
      <c r="E34" s="281"/>
      <c r="F34" s="37">
        <v>23</v>
      </c>
      <c r="G34" s="249"/>
      <c r="H34" s="260"/>
      <c r="I34" s="237"/>
      <c r="J34" s="260"/>
      <c r="K34" s="260"/>
      <c r="L34" s="238"/>
      <c r="M34" s="238"/>
    </row>
    <row r="35" spans="1:13" ht="15.75" customHeight="1" thickBot="1">
      <c r="A35" s="34"/>
      <c r="B35" s="27">
        <v>4</v>
      </c>
      <c r="C35" s="35"/>
      <c r="D35" s="281" t="s">
        <v>50</v>
      </c>
      <c r="E35" s="281"/>
      <c r="F35" s="37">
        <v>24</v>
      </c>
      <c r="G35" s="249"/>
      <c r="H35" s="260"/>
      <c r="I35" s="237"/>
      <c r="J35" s="260"/>
      <c r="K35" s="260"/>
      <c r="L35" s="238"/>
      <c r="M35" s="238"/>
    </row>
    <row r="36" spans="1:13" ht="27.75" customHeight="1" thickBot="1">
      <c r="A36" s="34"/>
      <c r="B36" s="27">
        <v>5</v>
      </c>
      <c r="C36" s="35"/>
      <c r="D36" s="281" t="s">
        <v>51</v>
      </c>
      <c r="E36" s="281"/>
      <c r="F36" s="37">
        <v>25</v>
      </c>
      <c r="G36" s="249"/>
      <c r="H36" s="260"/>
      <c r="I36" s="237"/>
      <c r="J36" s="260"/>
      <c r="K36" s="260"/>
      <c r="L36" s="238"/>
      <c r="M36" s="238"/>
    </row>
    <row r="37" spans="1:110" s="3" customFormat="1" ht="41.25" customHeight="1" thickBot="1">
      <c r="A37" s="34" t="s">
        <v>52</v>
      </c>
      <c r="B37" s="27"/>
      <c r="C37" s="35"/>
      <c r="D37" s="281" t="s">
        <v>53</v>
      </c>
      <c r="E37" s="281"/>
      <c r="F37" s="37">
        <v>26</v>
      </c>
      <c r="G37" s="249">
        <v>77</v>
      </c>
      <c r="H37" s="260">
        <v>11</v>
      </c>
      <c r="I37" s="237">
        <f>H37/G37*100</f>
        <v>14.285714285714285</v>
      </c>
      <c r="J37" s="260">
        <v>67</v>
      </c>
      <c r="K37" s="260">
        <v>76</v>
      </c>
      <c r="L37" s="238">
        <f>J37/H37*100</f>
        <v>609.0909090909091</v>
      </c>
      <c r="M37" s="238">
        <f>K37/J37*100</f>
        <v>113.43283582089552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</row>
    <row r="38" spans="1:13" ht="15.75" customHeight="1" thickBot="1">
      <c r="A38" s="284"/>
      <c r="B38" s="27">
        <v>1</v>
      </c>
      <c r="C38" s="35"/>
      <c r="D38" s="281" t="s">
        <v>54</v>
      </c>
      <c r="E38" s="281"/>
      <c r="F38" s="37">
        <v>27</v>
      </c>
      <c r="G38" s="249">
        <v>0</v>
      </c>
      <c r="H38" s="260">
        <v>0</v>
      </c>
      <c r="I38" s="237"/>
      <c r="J38" s="260">
        <v>0</v>
      </c>
      <c r="K38" s="260">
        <v>0</v>
      </c>
      <c r="L38" s="238"/>
      <c r="M38" s="238"/>
    </row>
    <row r="39" spans="1:13" ht="27.75" customHeight="1" thickBot="1">
      <c r="A39" s="284"/>
      <c r="B39" s="27">
        <v>2</v>
      </c>
      <c r="C39" s="35"/>
      <c r="D39" s="281" t="s">
        <v>55</v>
      </c>
      <c r="E39" s="281"/>
      <c r="F39" s="37">
        <v>28</v>
      </c>
      <c r="G39" s="249"/>
      <c r="H39" s="260"/>
      <c r="I39" s="237"/>
      <c r="J39" s="260"/>
      <c r="K39" s="260"/>
      <c r="L39" s="238"/>
      <c r="M39" s="238"/>
    </row>
    <row r="40" spans="1:13" ht="15.75" customHeight="1" thickBot="1">
      <c r="A40" s="284"/>
      <c r="B40" s="27">
        <v>3</v>
      </c>
      <c r="C40" s="35"/>
      <c r="D40" s="281" t="s">
        <v>56</v>
      </c>
      <c r="E40" s="281"/>
      <c r="F40" s="37">
        <v>29</v>
      </c>
      <c r="G40" s="249"/>
      <c r="H40" s="260"/>
      <c r="I40" s="237"/>
      <c r="J40" s="260"/>
      <c r="K40" s="260"/>
      <c r="L40" s="238"/>
      <c r="M40" s="238"/>
    </row>
    <row r="41" spans="1:13" ht="75" customHeight="1" thickBot="1">
      <c r="A41" s="284"/>
      <c r="B41" s="27">
        <v>4</v>
      </c>
      <c r="C41" s="35"/>
      <c r="D41" s="281" t="s">
        <v>57</v>
      </c>
      <c r="E41" s="281"/>
      <c r="F41" s="37">
        <v>30</v>
      </c>
      <c r="G41" s="249"/>
      <c r="H41" s="260"/>
      <c r="I41" s="237"/>
      <c r="J41" s="260"/>
      <c r="K41" s="260"/>
      <c r="L41" s="238"/>
      <c r="M41" s="238"/>
    </row>
    <row r="42" spans="1:13" ht="16.5" customHeight="1" thickBot="1">
      <c r="A42" s="284"/>
      <c r="B42" s="27">
        <v>5</v>
      </c>
      <c r="C42" s="35"/>
      <c r="D42" s="281" t="s">
        <v>58</v>
      </c>
      <c r="E42" s="281"/>
      <c r="F42" s="37">
        <v>31</v>
      </c>
      <c r="G42" s="249"/>
      <c r="H42" s="260"/>
      <c r="I42" s="237"/>
      <c r="J42" s="260"/>
      <c r="K42" s="260"/>
      <c r="L42" s="238"/>
      <c r="M42" s="238"/>
    </row>
    <row r="43" spans="1:13" ht="39" customHeight="1" thickBot="1">
      <c r="A43" s="284"/>
      <c r="B43" s="27">
        <v>6</v>
      </c>
      <c r="C43" s="35"/>
      <c r="D43" s="281" t="s">
        <v>59</v>
      </c>
      <c r="E43" s="281"/>
      <c r="F43" s="37">
        <v>32</v>
      </c>
      <c r="G43" s="249">
        <v>77</v>
      </c>
      <c r="H43" s="260">
        <v>11</v>
      </c>
      <c r="I43" s="237">
        <f>H43/G43*100</f>
        <v>14.285714285714285</v>
      </c>
      <c r="J43" s="260">
        <v>67</v>
      </c>
      <c r="K43" s="260">
        <v>76</v>
      </c>
      <c r="L43" s="238">
        <f>J43/H43*100</f>
        <v>609.0909090909091</v>
      </c>
      <c r="M43" s="238">
        <f>K43/J43*100</f>
        <v>113.43283582089552</v>
      </c>
    </row>
    <row r="44" spans="1:13" ht="51.75" customHeight="1" thickBot="1">
      <c r="A44" s="284"/>
      <c r="B44" s="27">
        <v>7</v>
      </c>
      <c r="C44" s="35"/>
      <c r="D44" s="281" t="s">
        <v>60</v>
      </c>
      <c r="E44" s="281"/>
      <c r="F44" s="37">
        <v>33</v>
      </c>
      <c r="G44" s="249"/>
      <c r="H44" s="260"/>
      <c r="I44" s="237"/>
      <c r="J44" s="260"/>
      <c r="K44" s="260"/>
      <c r="L44" s="238"/>
      <c r="M44" s="238"/>
    </row>
    <row r="45" spans="1:13" ht="64.5" customHeight="1" thickBot="1">
      <c r="A45" s="284"/>
      <c r="B45" s="27">
        <v>8</v>
      </c>
      <c r="C45" s="35"/>
      <c r="D45" s="281" t="s">
        <v>61</v>
      </c>
      <c r="E45" s="281"/>
      <c r="F45" s="37">
        <v>34</v>
      </c>
      <c r="G45" s="249">
        <v>39</v>
      </c>
      <c r="H45" s="260">
        <v>6</v>
      </c>
      <c r="I45" s="237">
        <f>H45/G45*100</f>
        <v>15.384615384615385</v>
      </c>
      <c r="J45" s="260">
        <v>34</v>
      </c>
      <c r="K45" s="260">
        <v>38</v>
      </c>
      <c r="L45" s="238">
        <f>J45/H45*100</f>
        <v>566.6666666666667</v>
      </c>
      <c r="M45" s="238">
        <f>K45/J45*100</f>
        <v>111.76470588235294</v>
      </c>
    </row>
    <row r="46" spans="1:13" ht="18.75" customHeight="1" thickBot="1">
      <c r="A46" s="284"/>
      <c r="B46" s="27"/>
      <c r="C46" s="35" t="s">
        <v>14</v>
      </c>
      <c r="D46" s="281" t="s">
        <v>62</v>
      </c>
      <c r="E46" s="281"/>
      <c r="F46" s="37">
        <v>35</v>
      </c>
      <c r="G46" s="249"/>
      <c r="H46" s="260"/>
      <c r="I46" s="237"/>
      <c r="J46" s="260"/>
      <c r="K46" s="260"/>
      <c r="L46" s="238"/>
      <c r="M46" s="238"/>
    </row>
    <row r="47" spans="1:13" ht="18.75" customHeight="1" thickBot="1">
      <c r="A47" s="284"/>
      <c r="B47" s="27"/>
      <c r="C47" s="35" t="s">
        <v>16</v>
      </c>
      <c r="D47" s="281" t="s">
        <v>63</v>
      </c>
      <c r="E47" s="281"/>
      <c r="F47" s="37">
        <v>36</v>
      </c>
      <c r="G47" s="249"/>
      <c r="H47" s="260"/>
      <c r="I47" s="237"/>
      <c r="J47" s="260"/>
      <c r="K47" s="260"/>
      <c r="L47" s="238"/>
      <c r="M47" s="238"/>
    </row>
    <row r="48" spans="1:13" ht="18.75" customHeight="1" thickBot="1">
      <c r="A48" s="284"/>
      <c r="B48" s="27"/>
      <c r="C48" s="35" t="s">
        <v>64</v>
      </c>
      <c r="D48" s="281" t="s">
        <v>65</v>
      </c>
      <c r="E48" s="281"/>
      <c r="F48" s="37">
        <v>37</v>
      </c>
      <c r="G48" s="249"/>
      <c r="H48" s="260"/>
      <c r="I48" s="237"/>
      <c r="J48" s="260"/>
      <c r="K48" s="260"/>
      <c r="L48" s="238"/>
      <c r="M48" s="238"/>
    </row>
    <row r="49" spans="1:13" ht="43.5" customHeight="1" thickBot="1">
      <c r="A49" s="284"/>
      <c r="B49" s="27">
        <v>9</v>
      </c>
      <c r="C49" s="35"/>
      <c r="D49" s="281" t="s">
        <v>66</v>
      </c>
      <c r="E49" s="281"/>
      <c r="F49" s="37">
        <v>38</v>
      </c>
      <c r="G49" s="249">
        <v>38</v>
      </c>
      <c r="H49" s="260">
        <v>5</v>
      </c>
      <c r="I49" s="237">
        <f>H49/G49*100</f>
        <v>13.157894736842104</v>
      </c>
      <c r="J49" s="260">
        <v>33</v>
      </c>
      <c r="K49" s="260">
        <v>38</v>
      </c>
      <c r="L49" s="238">
        <f>J49/H49*100</f>
        <v>660</v>
      </c>
      <c r="M49" s="238">
        <f>K49/J49*100</f>
        <v>115.15151515151516</v>
      </c>
    </row>
    <row r="50" spans="1:13" ht="18.75" customHeight="1" thickBot="1">
      <c r="A50" s="34" t="s">
        <v>67</v>
      </c>
      <c r="B50" s="27"/>
      <c r="C50" s="35"/>
      <c r="D50" s="281" t="s">
        <v>68</v>
      </c>
      <c r="E50" s="281"/>
      <c r="F50" s="37">
        <v>39</v>
      </c>
      <c r="G50" s="249"/>
      <c r="H50" s="260"/>
      <c r="I50" s="237"/>
      <c r="J50" s="260"/>
      <c r="K50" s="260"/>
      <c r="L50" s="238"/>
      <c r="M50" s="238"/>
    </row>
    <row r="51" spans="1:13" ht="26.25" customHeight="1" thickBot="1">
      <c r="A51" s="34" t="s">
        <v>69</v>
      </c>
      <c r="B51" s="27"/>
      <c r="C51" s="35"/>
      <c r="D51" s="281" t="s">
        <v>70</v>
      </c>
      <c r="E51" s="281"/>
      <c r="F51" s="37">
        <v>40</v>
      </c>
      <c r="G51" s="249"/>
      <c r="H51" s="260"/>
      <c r="I51" s="237"/>
      <c r="J51" s="260"/>
      <c r="K51" s="260"/>
      <c r="L51" s="238"/>
      <c r="M51" s="238"/>
    </row>
    <row r="52" spans="1:13" ht="15.75" customHeight="1" thickBot="1">
      <c r="A52" s="34"/>
      <c r="B52" s="27"/>
      <c r="C52" s="35" t="s">
        <v>14</v>
      </c>
      <c r="D52" s="281" t="s">
        <v>71</v>
      </c>
      <c r="E52" s="281"/>
      <c r="F52" s="37">
        <v>41</v>
      </c>
      <c r="G52" s="249"/>
      <c r="H52" s="260"/>
      <c r="I52" s="237"/>
      <c r="J52" s="260"/>
      <c r="K52" s="260"/>
      <c r="L52" s="238"/>
      <c r="M52" s="238"/>
    </row>
    <row r="53" spans="1:13" ht="15.75" customHeight="1" thickBot="1">
      <c r="A53" s="34"/>
      <c r="B53" s="27"/>
      <c r="C53" s="35" t="s">
        <v>16</v>
      </c>
      <c r="D53" s="281" t="s">
        <v>72</v>
      </c>
      <c r="E53" s="281"/>
      <c r="F53" s="37">
        <v>42</v>
      </c>
      <c r="G53" s="249"/>
      <c r="H53" s="260"/>
      <c r="I53" s="237"/>
      <c r="J53" s="260"/>
      <c r="K53" s="260"/>
      <c r="L53" s="238"/>
      <c r="M53" s="238"/>
    </row>
    <row r="54" spans="1:13" ht="15.75" customHeight="1" thickBot="1">
      <c r="A54" s="34"/>
      <c r="B54" s="27"/>
      <c r="C54" s="35" t="s">
        <v>64</v>
      </c>
      <c r="D54" s="281" t="s">
        <v>73</v>
      </c>
      <c r="E54" s="281"/>
      <c r="F54" s="37">
        <v>43</v>
      </c>
      <c r="G54" s="249"/>
      <c r="H54" s="260"/>
      <c r="I54" s="237"/>
      <c r="J54" s="260"/>
      <c r="K54" s="260"/>
      <c r="L54" s="238"/>
      <c r="M54" s="238"/>
    </row>
    <row r="55" spans="1:13" ht="15.75" customHeight="1" thickBot="1">
      <c r="A55" s="34"/>
      <c r="B55" s="27"/>
      <c r="C55" s="35" t="s">
        <v>74</v>
      </c>
      <c r="D55" s="281" t="s">
        <v>75</v>
      </c>
      <c r="E55" s="281"/>
      <c r="F55" s="37">
        <v>44</v>
      </c>
      <c r="G55" s="249"/>
      <c r="H55" s="260"/>
      <c r="I55" s="237"/>
      <c r="J55" s="260"/>
      <c r="K55" s="260"/>
      <c r="L55" s="238"/>
      <c r="M55" s="238"/>
    </row>
    <row r="56" spans="1:13" ht="15.75" customHeight="1" thickBot="1">
      <c r="A56" s="34"/>
      <c r="B56" s="27"/>
      <c r="C56" s="35" t="s">
        <v>76</v>
      </c>
      <c r="D56" s="281" t="s">
        <v>77</v>
      </c>
      <c r="E56" s="281"/>
      <c r="F56" s="37">
        <v>45</v>
      </c>
      <c r="G56" s="249"/>
      <c r="H56" s="260"/>
      <c r="I56" s="237"/>
      <c r="J56" s="260"/>
      <c r="K56" s="260"/>
      <c r="L56" s="238"/>
      <c r="M56" s="238"/>
    </row>
    <row r="57" spans="1:13" ht="18.75" customHeight="1" thickBot="1">
      <c r="A57" s="34" t="s">
        <v>78</v>
      </c>
      <c r="B57" s="27"/>
      <c r="C57" s="35"/>
      <c r="D57" s="281" t="s">
        <v>79</v>
      </c>
      <c r="E57" s="281"/>
      <c r="F57" s="37">
        <v>46</v>
      </c>
      <c r="G57" s="278"/>
      <c r="H57" s="260">
        <v>38</v>
      </c>
      <c r="I57" s="237"/>
      <c r="J57" s="260"/>
      <c r="K57" s="260"/>
      <c r="L57" s="238"/>
      <c r="M57" s="238"/>
    </row>
    <row r="58" spans="1:13" ht="15.75" customHeight="1" thickBot="1">
      <c r="A58" s="34"/>
      <c r="B58" s="27">
        <v>1</v>
      </c>
      <c r="C58" s="35"/>
      <c r="D58" s="281" t="s">
        <v>80</v>
      </c>
      <c r="E58" s="281"/>
      <c r="F58" s="37">
        <v>47</v>
      </c>
      <c r="G58" s="249"/>
      <c r="H58" s="260"/>
      <c r="I58" s="237"/>
      <c r="J58" s="260"/>
      <c r="K58" s="260"/>
      <c r="L58" s="238"/>
      <c r="M58" s="238"/>
    </row>
    <row r="59" spans="1:13" ht="26.25" thickBot="1">
      <c r="A59" s="34"/>
      <c r="B59" s="27"/>
      <c r="C59" s="35"/>
      <c r="D59" s="36"/>
      <c r="E59" s="36" t="s">
        <v>81</v>
      </c>
      <c r="F59" s="37">
        <v>48</v>
      </c>
      <c r="G59" s="249"/>
      <c r="H59" s="260"/>
      <c r="I59" s="237"/>
      <c r="J59" s="260"/>
      <c r="K59" s="260"/>
      <c r="L59" s="238"/>
      <c r="M59" s="238"/>
    </row>
    <row r="60" spans="1:13" ht="15.75" customHeight="1" thickBot="1">
      <c r="A60" s="34" t="s">
        <v>82</v>
      </c>
      <c r="B60" s="27"/>
      <c r="C60" s="35"/>
      <c r="D60" s="281" t="s">
        <v>83</v>
      </c>
      <c r="E60" s="281"/>
      <c r="F60" s="37">
        <v>49</v>
      </c>
      <c r="G60" s="249"/>
      <c r="H60" s="260">
        <v>20</v>
      </c>
      <c r="I60" s="237">
        <v>0</v>
      </c>
      <c r="J60" s="37"/>
      <c r="K60" s="37"/>
      <c r="L60" s="238"/>
      <c r="M60" s="238"/>
    </row>
    <row r="61" spans="1:13" ht="15" customHeight="1" thickBot="1">
      <c r="A61" s="34" t="s">
        <v>85</v>
      </c>
      <c r="B61" s="54"/>
      <c r="C61" s="35"/>
      <c r="D61" s="281" t="s">
        <v>86</v>
      </c>
      <c r="E61" s="281"/>
      <c r="F61" s="37"/>
      <c r="G61" s="249"/>
      <c r="H61" s="37"/>
      <c r="I61" s="237"/>
      <c r="J61" s="37"/>
      <c r="K61" s="37"/>
      <c r="L61" s="238"/>
      <c r="M61" s="238"/>
    </row>
    <row r="62" spans="1:13" ht="18.75" customHeight="1" thickBot="1">
      <c r="A62" s="284"/>
      <c r="B62" s="27">
        <v>1</v>
      </c>
      <c r="C62" s="35"/>
      <c r="D62" s="281" t="s">
        <v>87</v>
      </c>
      <c r="E62" s="281"/>
      <c r="F62" s="37">
        <v>50</v>
      </c>
      <c r="G62" s="249">
        <v>207</v>
      </c>
      <c r="H62" s="260">
        <v>230</v>
      </c>
      <c r="I62" s="237">
        <f aca="true" t="shared" si="0" ref="I62:I67">H62/G62*100</f>
        <v>111.11111111111111</v>
      </c>
      <c r="J62" s="260">
        <v>230</v>
      </c>
      <c r="K62" s="260">
        <v>230</v>
      </c>
      <c r="L62" s="238">
        <f aca="true" t="shared" si="1" ref="L62:L67">J62/H62*100</f>
        <v>100</v>
      </c>
      <c r="M62" s="238">
        <f aca="true" t="shared" si="2" ref="M62:M67">K62/J62*100</f>
        <v>100</v>
      </c>
    </row>
    <row r="63" spans="1:13" ht="15.75" customHeight="1" thickBot="1">
      <c r="A63" s="284"/>
      <c r="B63" s="27">
        <v>2</v>
      </c>
      <c r="C63" s="35"/>
      <c r="D63" s="281" t="s">
        <v>88</v>
      </c>
      <c r="E63" s="281"/>
      <c r="F63" s="37">
        <v>51</v>
      </c>
      <c r="G63" s="249">
        <v>209</v>
      </c>
      <c r="H63" s="260">
        <v>208</v>
      </c>
      <c r="I63" s="237">
        <f t="shared" si="0"/>
        <v>99.52153110047847</v>
      </c>
      <c r="J63" s="260">
        <v>208</v>
      </c>
      <c r="K63" s="260">
        <v>208</v>
      </c>
      <c r="L63" s="238">
        <f t="shared" si="1"/>
        <v>100</v>
      </c>
      <c r="M63" s="238">
        <f t="shared" si="2"/>
        <v>100</v>
      </c>
    </row>
    <row r="64" spans="1:13" ht="27.75" customHeight="1" thickBot="1">
      <c r="A64" s="284"/>
      <c r="B64" s="27">
        <v>3</v>
      </c>
      <c r="C64" s="35"/>
      <c r="D64" s="285" t="s">
        <v>89</v>
      </c>
      <c r="E64" s="285"/>
      <c r="F64" s="37">
        <v>52</v>
      </c>
      <c r="G64" s="258">
        <f>(G22/G63)/12*1000</f>
        <v>3354.4657097288673</v>
      </c>
      <c r="H64" s="262">
        <f>(H22/H63)/12*1000</f>
        <v>3958.3333333333335</v>
      </c>
      <c r="I64" s="237">
        <f t="shared" si="0"/>
        <v>118.00190181861407</v>
      </c>
      <c r="J64" s="262">
        <f>(J22/J63)/12*1000</f>
        <v>3958.3333333333335</v>
      </c>
      <c r="K64" s="262">
        <f>(K22/K63)/12*1000</f>
        <v>3994.3910256410254</v>
      </c>
      <c r="L64" s="238">
        <f t="shared" si="1"/>
        <v>100</v>
      </c>
      <c r="M64" s="238">
        <f t="shared" si="2"/>
        <v>100.91093117408907</v>
      </c>
    </row>
    <row r="65" spans="1:17" ht="37.5" customHeight="1" thickBot="1">
      <c r="A65" s="284"/>
      <c r="B65" s="27">
        <v>4</v>
      </c>
      <c r="C65" s="35"/>
      <c r="D65" s="285" t="s">
        <v>90</v>
      </c>
      <c r="E65" s="285"/>
      <c r="F65" s="37">
        <v>53</v>
      </c>
      <c r="G65" s="258">
        <f>G64</f>
        <v>3354.4657097288673</v>
      </c>
      <c r="H65" s="263">
        <f>(8730/H63)/12*1000</f>
        <v>3497.596153846154</v>
      </c>
      <c r="I65" s="237">
        <f t="shared" si="0"/>
        <v>104.26686263932194</v>
      </c>
      <c r="J65" s="263">
        <f>(9870/J63)/12*1000</f>
        <v>3954.3269230769233</v>
      </c>
      <c r="K65" s="263">
        <f>(9960/K63)/12*1000</f>
        <v>3990.3846153846152</v>
      </c>
      <c r="L65" s="238">
        <f t="shared" si="1"/>
        <v>113.05841924398625</v>
      </c>
      <c r="M65" s="238">
        <f t="shared" si="2"/>
        <v>100.91185410334344</v>
      </c>
      <c r="Q65" s="6">
        <v>38</v>
      </c>
    </row>
    <row r="66" spans="1:13" ht="27.75" customHeight="1" thickBot="1">
      <c r="A66" s="284"/>
      <c r="B66" s="27">
        <v>5</v>
      </c>
      <c r="C66" s="35"/>
      <c r="D66" s="281" t="s">
        <v>91</v>
      </c>
      <c r="E66" s="281"/>
      <c r="F66" s="37">
        <v>54</v>
      </c>
      <c r="G66" s="259">
        <f>G13/G63</f>
        <v>43.282296650717704</v>
      </c>
      <c r="H66" s="264">
        <f>H13/H63</f>
        <v>51.26442307692308</v>
      </c>
      <c r="I66" s="237">
        <f t="shared" si="0"/>
        <v>118.44201219408494</v>
      </c>
      <c r="J66" s="264">
        <f>J13/J63</f>
        <v>51.74519230769231</v>
      </c>
      <c r="K66" s="264">
        <f>K13/K63</f>
        <v>52.22596153846154</v>
      </c>
      <c r="L66" s="238">
        <f t="shared" si="1"/>
        <v>100.93782237644189</v>
      </c>
      <c r="M66" s="238">
        <f t="shared" si="2"/>
        <v>100.92910898448389</v>
      </c>
    </row>
    <row r="67" spans="1:13" ht="40.5" customHeight="1" thickBot="1">
      <c r="A67" s="284"/>
      <c r="B67" s="27">
        <v>6</v>
      </c>
      <c r="C67" s="35"/>
      <c r="D67" s="285" t="s">
        <v>92</v>
      </c>
      <c r="E67" s="285"/>
      <c r="F67" s="37">
        <v>55</v>
      </c>
      <c r="G67" s="259">
        <f>G66</f>
        <v>43.282296650717704</v>
      </c>
      <c r="H67" s="264">
        <f>H66</f>
        <v>51.26442307692308</v>
      </c>
      <c r="I67" s="237">
        <f t="shared" si="0"/>
        <v>118.44201219408494</v>
      </c>
      <c r="J67" s="264">
        <f>J66</f>
        <v>51.74519230769231</v>
      </c>
      <c r="K67" s="264">
        <f>K66</f>
        <v>52.22596153846154</v>
      </c>
      <c r="L67" s="238">
        <f t="shared" si="1"/>
        <v>100.93782237644189</v>
      </c>
      <c r="M67" s="238">
        <f t="shared" si="2"/>
        <v>100.92910898448389</v>
      </c>
    </row>
    <row r="68" spans="1:13" ht="29.25" customHeight="1" thickBot="1">
      <c r="A68" s="284"/>
      <c r="B68" s="27">
        <v>7</v>
      </c>
      <c r="C68" s="35"/>
      <c r="D68" s="281" t="s">
        <v>93</v>
      </c>
      <c r="E68" s="281"/>
      <c r="F68" s="37">
        <v>56</v>
      </c>
      <c r="G68" s="249"/>
      <c r="H68" s="260"/>
      <c r="I68" s="237"/>
      <c r="J68" s="260"/>
      <c r="K68" s="260"/>
      <c r="L68" s="238"/>
      <c r="M68" s="238"/>
    </row>
    <row r="69" spans="1:13" ht="26.25" customHeight="1" thickBot="1">
      <c r="A69" s="284"/>
      <c r="B69" s="27">
        <v>8</v>
      </c>
      <c r="C69" s="35"/>
      <c r="D69" s="281" t="s">
        <v>94</v>
      </c>
      <c r="E69" s="281"/>
      <c r="F69" s="37">
        <v>57</v>
      </c>
      <c r="G69" s="258">
        <f>(G17/G12)*1000</f>
        <v>989.9403051072297</v>
      </c>
      <c r="H69" s="262">
        <f>(H17/H12)*1000</f>
        <v>998.7808309106256</v>
      </c>
      <c r="I69" s="237">
        <f>H69/G69*100</f>
        <v>100.8930362525686</v>
      </c>
      <c r="J69" s="262">
        <f>(J17/J12)*1000</f>
        <v>992.567128124129</v>
      </c>
      <c r="K69" s="262">
        <f>(K17/K12)*1000</f>
        <v>991.7149958574979</v>
      </c>
      <c r="L69" s="238">
        <f>J69/H69*100</f>
        <v>99.37787124119801</v>
      </c>
      <c r="M69" s="238">
        <f>K69/J69*100</f>
        <v>99.91414865126134</v>
      </c>
    </row>
    <row r="70" spans="1:13" ht="15.75" customHeight="1" thickBot="1">
      <c r="A70" s="284"/>
      <c r="B70" s="27">
        <v>9</v>
      </c>
      <c r="C70" s="35"/>
      <c r="D70" s="281" t="s">
        <v>95</v>
      </c>
      <c r="E70" s="281"/>
      <c r="F70" s="37">
        <v>58</v>
      </c>
      <c r="G70" s="249">
        <v>0</v>
      </c>
      <c r="H70" s="260">
        <v>0</v>
      </c>
      <c r="I70" s="237"/>
      <c r="J70" s="260">
        <v>0</v>
      </c>
      <c r="K70" s="260">
        <v>0</v>
      </c>
      <c r="L70" s="238"/>
      <c r="M70" s="38"/>
    </row>
    <row r="71" spans="1:13" ht="15.75" customHeight="1" thickBot="1">
      <c r="A71" s="284"/>
      <c r="B71" s="27">
        <v>10</v>
      </c>
      <c r="C71" s="35"/>
      <c r="D71" s="282" t="s">
        <v>96</v>
      </c>
      <c r="E71" s="282"/>
      <c r="F71" s="37">
        <v>59</v>
      </c>
      <c r="G71" s="249">
        <v>0</v>
      </c>
      <c r="H71" s="260">
        <v>0</v>
      </c>
      <c r="I71" s="237"/>
      <c r="J71" s="260">
        <v>0</v>
      </c>
      <c r="K71" s="260">
        <v>0</v>
      </c>
      <c r="L71" s="238"/>
      <c r="M71" s="38"/>
    </row>
    <row r="72" spans="1:8" ht="15.75" customHeight="1">
      <c r="A72" s="56"/>
      <c r="B72" s="57"/>
      <c r="C72" s="58"/>
      <c r="D72" s="59"/>
      <c r="E72" s="59"/>
      <c r="F72" s="7"/>
      <c r="G72" s="7"/>
      <c r="H72" s="6"/>
    </row>
    <row r="73" spans="1:8" ht="15.75" customHeight="1">
      <c r="A73" s="56"/>
      <c r="B73" s="60" t="s">
        <v>97</v>
      </c>
      <c r="C73" s="60"/>
      <c r="D73" s="60"/>
      <c r="E73" s="60"/>
      <c r="F73" s="7"/>
      <c r="G73" s="7"/>
      <c r="H73" s="6"/>
    </row>
    <row r="74" spans="1:8" ht="12.75">
      <c r="A74" s="57"/>
      <c r="B74" s="60" t="s">
        <v>98</v>
      </c>
      <c r="D74" s="57"/>
      <c r="E74" s="53"/>
      <c r="F74" s="7"/>
      <c r="G74" s="7"/>
      <c r="H74" s="6"/>
    </row>
    <row r="75" spans="1:8" ht="12.75">
      <c r="A75" s="57"/>
      <c r="B75" s="57"/>
      <c r="D75" s="57"/>
      <c r="E75" s="53"/>
      <c r="F75" s="7"/>
      <c r="G75" s="7"/>
      <c r="H75" s="6"/>
    </row>
    <row r="76" spans="1:9" ht="47.25" customHeight="1">
      <c r="A76" s="57"/>
      <c r="B76" s="57"/>
      <c r="D76" s="57"/>
      <c r="E76" s="283" t="s">
        <v>99</v>
      </c>
      <c r="F76" s="283"/>
      <c r="G76" s="283" t="s">
        <v>100</v>
      </c>
      <c r="H76" s="283"/>
      <c r="I76" s="283"/>
    </row>
    <row r="77" spans="5:8" ht="12.75">
      <c r="E77" s="3" t="s">
        <v>462</v>
      </c>
      <c r="G77" s="4" t="s">
        <v>464</v>
      </c>
      <c r="H77" s="5" t="s">
        <v>466</v>
      </c>
    </row>
  </sheetData>
  <sheetProtection selectLockedCells="1" selectUnlockedCells="1"/>
  <mergeCells count="69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60:E60"/>
    <mergeCell ref="D61:E61"/>
    <mergeCell ref="A62:A7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E76:F76"/>
    <mergeCell ref="G76:I76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6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52" sqref="A52"/>
      <selection pane="bottomRight" activeCell="Q169" sqref="Q169"/>
    </sheetView>
  </sheetViews>
  <sheetFormatPr defaultColWidth="9.140625" defaultRowHeight="12.75"/>
  <cols>
    <col min="1" max="1" width="4.7109375" style="61" customWidth="1"/>
    <col min="2" max="2" width="3.421875" style="61" customWidth="1"/>
    <col min="3" max="3" width="3.7109375" style="61" customWidth="1"/>
    <col min="4" max="4" width="4.57421875" style="61" customWidth="1"/>
    <col min="5" max="5" width="68.00390625" style="62" customWidth="1"/>
    <col min="6" max="6" width="6.7109375" style="63" customWidth="1"/>
    <col min="7" max="7" width="9.8515625" style="63" customWidth="1"/>
    <col min="8" max="8" width="9.57421875" style="64" customWidth="1"/>
    <col min="9" max="9" width="10.28125" style="64" customWidth="1"/>
    <col min="10" max="10" width="11.00390625" style="64" customWidth="1"/>
    <col min="11" max="14" width="7.28125" style="64" customWidth="1"/>
    <col min="15" max="15" width="8.57421875" style="64" customWidth="1"/>
    <col min="16" max="16" width="7.421875" style="64" customWidth="1"/>
    <col min="17" max="250" width="9.140625" style="64" customWidth="1"/>
    <col min="251" max="16384" width="9.140625" style="65" customWidth="1"/>
  </cols>
  <sheetData>
    <row r="1" spans="1:100" s="72" customFormat="1" ht="15.75">
      <c r="A1" s="66"/>
      <c r="B1" s="67"/>
      <c r="C1" s="68"/>
      <c r="D1" s="67"/>
      <c r="E1" s="69"/>
      <c r="F1" s="70"/>
      <c r="G1" s="70"/>
      <c r="H1" s="71"/>
      <c r="I1" s="71"/>
      <c r="K1" s="73"/>
      <c r="L1" s="73"/>
      <c r="M1" s="73"/>
      <c r="N1" s="73"/>
      <c r="O1" s="74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</row>
    <row r="2" spans="1:100" s="72" customFormat="1" ht="15.75">
      <c r="A2" s="66" t="s">
        <v>448</v>
      </c>
      <c r="B2" s="67"/>
      <c r="C2" s="68"/>
      <c r="D2" s="67"/>
      <c r="E2" s="69"/>
      <c r="F2" s="70"/>
      <c r="G2" s="70"/>
      <c r="H2" s="71"/>
      <c r="I2" s="71"/>
      <c r="J2" s="75"/>
      <c r="K2" s="73"/>
      <c r="L2" s="73"/>
      <c r="M2" s="73"/>
      <c r="N2" s="73"/>
      <c r="O2" s="74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</row>
    <row r="3" spans="1:100" s="72" customFormat="1" ht="15.75">
      <c r="A3" s="66" t="s">
        <v>445</v>
      </c>
      <c r="B3" s="67"/>
      <c r="C3" s="68"/>
      <c r="D3" s="67"/>
      <c r="E3" s="69"/>
      <c r="F3" s="70"/>
      <c r="G3" s="70"/>
      <c r="H3" s="71"/>
      <c r="I3" s="71"/>
      <c r="J3" s="75"/>
      <c r="K3" s="73"/>
      <c r="L3" s="73"/>
      <c r="M3" s="73"/>
      <c r="N3" s="73"/>
      <c r="O3" s="74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s="72" customFormat="1" ht="15.75">
      <c r="A4" s="66" t="s">
        <v>449</v>
      </c>
      <c r="B4" s="67"/>
      <c r="C4" s="68"/>
      <c r="D4" s="67"/>
      <c r="E4" s="69"/>
      <c r="F4" s="70"/>
      <c r="G4" s="70"/>
      <c r="H4" s="71"/>
      <c r="I4" s="71"/>
      <c r="J4" s="75"/>
      <c r="K4" s="73"/>
      <c r="L4" s="73"/>
      <c r="M4" s="73"/>
      <c r="N4" s="73"/>
      <c r="O4" s="74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</row>
    <row r="5" spans="1:100" s="72" customFormat="1" ht="15.75">
      <c r="A5" s="68"/>
      <c r="B5" s="68"/>
      <c r="C5" s="68"/>
      <c r="D5" s="68"/>
      <c r="E5" s="76"/>
      <c r="F5" s="77"/>
      <c r="G5" s="77"/>
      <c r="H5" s="78"/>
      <c r="I5" s="78"/>
      <c r="J5" s="79"/>
      <c r="K5" s="80"/>
      <c r="L5" s="80"/>
      <c r="M5" s="80"/>
      <c r="N5" s="80" t="s">
        <v>101</v>
      </c>
      <c r="O5" s="74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</row>
    <row r="6" spans="1:15" ht="33" customHeight="1">
      <c r="A6" s="309" t="s">
        <v>474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1:17" ht="15.75">
      <c r="A7" s="81"/>
      <c r="B7" s="81"/>
      <c r="C7" s="81"/>
      <c r="D7" s="81"/>
      <c r="E7" s="82"/>
      <c r="F7" s="83"/>
      <c r="G7" s="83"/>
      <c r="H7" s="84"/>
      <c r="I7" s="84"/>
      <c r="J7" s="84"/>
      <c r="K7" s="84"/>
      <c r="L7" s="84"/>
      <c r="M7" s="84"/>
      <c r="N7" s="84"/>
      <c r="O7" s="84"/>
      <c r="Q7" s="64" t="s">
        <v>84</v>
      </c>
    </row>
    <row r="8" spans="1:15" ht="15">
      <c r="A8" s="85"/>
      <c r="B8" s="85"/>
      <c r="C8" s="85"/>
      <c r="D8" s="85"/>
      <c r="E8" s="86"/>
      <c r="F8" s="83"/>
      <c r="G8" s="83"/>
      <c r="H8" s="87"/>
      <c r="I8" s="87"/>
      <c r="J8" s="87"/>
      <c r="K8" s="87"/>
      <c r="L8" s="87"/>
      <c r="M8" s="87"/>
      <c r="N8" s="87"/>
      <c r="O8" s="87" t="s">
        <v>1</v>
      </c>
    </row>
    <row r="9" spans="1:16" ht="14.25" customHeight="1">
      <c r="A9" s="310"/>
      <c r="B9" s="310"/>
      <c r="C9" s="310"/>
      <c r="D9" s="310" t="s">
        <v>2</v>
      </c>
      <c r="E9" s="310"/>
      <c r="F9" s="311" t="s">
        <v>3</v>
      </c>
      <c r="G9" s="311" t="s">
        <v>102</v>
      </c>
      <c r="H9" s="311" t="s">
        <v>103</v>
      </c>
      <c r="I9" s="311"/>
      <c r="J9" s="311"/>
      <c r="K9" s="312" t="s">
        <v>104</v>
      </c>
      <c r="L9" s="312"/>
      <c r="M9" s="312"/>
      <c r="N9" s="312"/>
      <c r="O9" s="88" t="s">
        <v>5</v>
      </c>
      <c r="P9" s="88" t="s">
        <v>5</v>
      </c>
    </row>
    <row r="10" spans="1:17" ht="24.75" customHeight="1">
      <c r="A10" s="310"/>
      <c r="B10" s="310"/>
      <c r="C10" s="310"/>
      <c r="D10" s="310"/>
      <c r="E10" s="310"/>
      <c r="F10" s="311"/>
      <c r="G10" s="311"/>
      <c r="H10" s="313" t="s">
        <v>105</v>
      </c>
      <c r="I10" s="313"/>
      <c r="J10" s="312" t="s">
        <v>479</v>
      </c>
      <c r="K10" s="301" t="s">
        <v>107</v>
      </c>
      <c r="L10" s="301"/>
      <c r="M10" s="301"/>
      <c r="N10" s="301"/>
      <c r="O10" s="301" t="s">
        <v>108</v>
      </c>
      <c r="P10" s="301" t="s">
        <v>109</v>
      </c>
      <c r="Q10" s="64" t="s">
        <v>84</v>
      </c>
    </row>
    <row r="11" spans="1:17" ht="40.5" customHeight="1">
      <c r="A11" s="310"/>
      <c r="B11" s="310"/>
      <c r="C11" s="310"/>
      <c r="D11" s="310"/>
      <c r="E11" s="310"/>
      <c r="F11" s="311"/>
      <c r="G11" s="311"/>
      <c r="H11" s="88" t="s">
        <v>110</v>
      </c>
      <c r="I11" s="269" t="s">
        <v>447</v>
      </c>
      <c r="J11" s="312"/>
      <c r="K11" s="90" t="s">
        <v>111</v>
      </c>
      <c r="L11" s="90" t="s">
        <v>112</v>
      </c>
      <c r="M11" s="90" t="s">
        <v>113</v>
      </c>
      <c r="N11" s="256" t="s">
        <v>480</v>
      </c>
      <c r="O11" s="301"/>
      <c r="P11" s="301"/>
      <c r="Q11" s="274"/>
    </row>
    <row r="12" spans="1:16" ht="13.5" customHeight="1">
      <c r="A12" s="91">
        <v>0</v>
      </c>
      <c r="B12" s="307">
        <v>1</v>
      </c>
      <c r="C12" s="307"/>
      <c r="D12" s="308">
        <v>2</v>
      </c>
      <c r="E12" s="308"/>
      <c r="F12" s="92">
        <v>3</v>
      </c>
      <c r="G12" s="92" t="s">
        <v>114</v>
      </c>
      <c r="H12" s="92">
        <v>4</v>
      </c>
      <c r="I12" s="92" t="s">
        <v>115</v>
      </c>
      <c r="J12" s="92">
        <v>5</v>
      </c>
      <c r="K12" s="92" t="s">
        <v>116</v>
      </c>
      <c r="L12" s="92" t="s">
        <v>117</v>
      </c>
      <c r="M12" s="92" t="s">
        <v>118</v>
      </c>
      <c r="N12" s="92">
        <v>6</v>
      </c>
      <c r="O12" s="92">
        <v>7</v>
      </c>
      <c r="P12" s="92">
        <v>8</v>
      </c>
    </row>
    <row r="13" spans="1:16" ht="16.5" customHeight="1">
      <c r="A13" s="89" t="s">
        <v>11</v>
      </c>
      <c r="B13" s="89"/>
      <c r="C13" s="89"/>
      <c r="D13" s="285" t="s">
        <v>119</v>
      </c>
      <c r="E13" s="285"/>
      <c r="F13" s="92">
        <v>1</v>
      </c>
      <c r="G13" s="95">
        <v>8604</v>
      </c>
      <c r="H13" s="93"/>
      <c r="I13" s="94">
        <v>9288</v>
      </c>
      <c r="J13" s="268">
        <v>9046</v>
      </c>
      <c r="K13" s="95">
        <v>2653</v>
      </c>
      <c r="L13" s="95">
        <v>2653</v>
      </c>
      <c r="M13" s="95">
        <v>2653</v>
      </c>
      <c r="N13" s="94">
        <v>10663</v>
      </c>
      <c r="O13" s="248">
        <f>N13/J13*100</f>
        <v>117.87530400176874</v>
      </c>
      <c r="P13" s="255">
        <f>J13/G13*100</f>
        <v>105.13714551371456</v>
      </c>
    </row>
    <row r="14" spans="1:17" ht="26.25" customHeight="1">
      <c r="A14" s="301"/>
      <c r="B14" s="88">
        <v>1</v>
      </c>
      <c r="C14" s="89"/>
      <c r="D14" s="285" t="s">
        <v>120</v>
      </c>
      <c r="E14" s="285"/>
      <c r="F14" s="92">
        <v>2</v>
      </c>
      <c r="G14" s="95">
        <v>8604</v>
      </c>
      <c r="H14" s="93"/>
      <c r="I14" s="94">
        <v>9288</v>
      </c>
      <c r="J14" s="268">
        <v>9046</v>
      </c>
      <c r="K14" s="95">
        <v>2653</v>
      </c>
      <c r="L14" s="95">
        <v>2653</v>
      </c>
      <c r="M14" s="95">
        <v>2653</v>
      </c>
      <c r="N14" s="94">
        <v>10663</v>
      </c>
      <c r="O14" s="248">
        <f>N14/J14*100</f>
        <v>117.87530400176874</v>
      </c>
      <c r="P14" s="255">
        <f>J14/G14*100</f>
        <v>105.13714551371456</v>
      </c>
      <c r="Q14" s="64" t="s">
        <v>84</v>
      </c>
    </row>
    <row r="15" spans="1:16" ht="18.75" customHeight="1">
      <c r="A15" s="301"/>
      <c r="B15" s="301"/>
      <c r="C15" s="89" t="s">
        <v>14</v>
      </c>
      <c r="D15" s="285" t="s">
        <v>121</v>
      </c>
      <c r="E15" s="285"/>
      <c r="F15" s="92">
        <v>3</v>
      </c>
      <c r="G15" s="95">
        <v>8603</v>
      </c>
      <c r="H15" s="93"/>
      <c r="I15" s="94">
        <v>9288</v>
      </c>
      <c r="J15" s="268">
        <v>9045</v>
      </c>
      <c r="K15" s="95">
        <v>2653</v>
      </c>
      <c r="L15" s="95">
        <v>2653</v>
      </c>
      <c r="M15" s="95">
        <v>2653</v>
      </c>
      <c r="N15" s="94">
        <v>10663</v>
      </c>
      <c r="O15" s="248">
        <f>N15/J15*100</f>
        <v>117.88833609729133</v>
      </c>
      <c r="P15" s="255">
        <f>J15/G15*100</f>
        <v>105.13774264791351</v>
      </c>
    </row>
    <row r="16" spans="1:20" ht="14.25" customHeight="1">
      <c r="A16" s="301"/>
      <c r="B16" s="301"/>
      <c r="C16" s="89"/>
      <c r="D16" s="55" t="s">
        <v>122</v>
      </c>
      <c r="E16" s="55" t="s">
        <v>123</v>
      </c>
      <c r="F16" s="92">
        <v>4</v>
      </c>
      <c r="G16" s="95"/>
      <c r="H16" s="93"/>
      <c r="I16" s="94"/>
      <c r="J16" s="268"/>
      <c r="K16" s="95"/>
      <c r="L16" s="95"/>
      <c r="M16" s="95"/>
      <c r="N16" s="94"/>
      <c r="O16" s="248"/>
      <c r="P16" s="255"/>
      <c r="T16" s="64" t="s">
        <v>84</v>
      </c>
    </row>
    <row r="17" spans="1:18" ht="15.75" customHeight="1">
      <c r="A17" s="301"/>
      <c r="B17" s="301"/>
      <c r="C17" s="89"/>
      <c r="D17" s="55" t="s">
        <v>124</v>
      </c>
      <c r="E17" s="55" t="s">
        <v>125</v>
      </c>
      <c r="F17" s="92">
        <v>5</v>
      </c>
      <c r="G17" s="95">
        <v>8603</v>
      </c>
      <c r="H17" s="93"/>
      <c r="I17" s="94">
        <v>9288</v>
      </c>
      <c r="J17" s="268">
        <v>9045</v>
      </c>
      <c r="K17" s="95">
        <v>2653</v>
      </c>
      <c r="L17" s="95">
        <v>2653</v>
      </c>
      <c r="M17" s="95">
        <v>2653</v>
      </c>
      <c r="N17" s="94">
        <v>10663</v>
      </c>
      <c r="O17" s="248">
        <f>N17/J17*100</f>
        <v>117.88833609729133</v>
      </c>
      <c r="P17" s="255">
        <f>J17/G17*100</f>
        <v>105.13774264791351</v>
      </c>
      <c r="R17" s="95"/>
    </row>
    <row r="18" spans="1:18" ht="15.75" customHeight="1">
      <c r="A18" s="301"/>
      <c r="B18" s="301"/>
      <c r="C18" s="89"/>
      <c r="D18" s="55" t="s">
        <v>126</v>
      </c>
      <c r="E18" s="55" t="s">
        <v>127</v>
      </c>
      <c r="F18" s="92">
        <v>6</v>
      </c>
      <c r="G18" s="95"/>
      <c r="H18" s="93"/>
      <c r="I18" s="94"/>
      <c r="J18" s="268"/>
      <c r="K18" s="95"/>
      <c r="L18" s="95"/>
      <c r="M18" s="95"/>
      <c r="N18" s="94"/>
      <c r="O18" s="248"/>
      <c r="P18" s="255"/>
      <c r="R18" s="95"/>
    </row>
    <row r="19" spans="1:18" ht="15.75" customHeight="1">
      <c r="A19" s="301"/>
      <c r="B19" s="301"/>
      <c r="C19" s="89"/>
      <c r="D19" s="55" t="s">
        <v>128</v>
      </c>
      <c r="E19" s="55" t="s">
        <v>129</v>
      </c>
      <c r="F19" s="92">
        <v>7</v>
      </c>
      <c r="G19" s="95"/>
      <c r="H19" s="93"/>
      <c r="I19" s="94"/>
      <c r="J19" s="268"/>
      <c r="K19" s="95"/>
      <c r="L19" s="95"/>
      <c r="M19" s="95"/>
      <c r="N19" s="94"/>
      <c r="O19" s="248"/>
      <c r="P19" s="255"/>
      <c r="R19" s="95"/>
    </row>
    <row r="20" spans="1:18" ht="15.75" customHeight="1">
      <c r="A20" s="301"/>
      <c r="B20" s="301"/>
      <c r="C20" s="89" t="s">
        <v>16</v>
      </c>
      <c r="D20" s="285" t="s">
        <v>130</v>
      </c>
      <c r="E20" s="285"/>
      <c r="F20" s="92">
        <v>8</v>
      </c>
      <c r="G20" s="95"/>
      <c r="H20" s="93"/>
      <c r="I20" s="94"/>
      <c r="J20" s="268"/>
      <c r="K20" s="95"/>
      <c r="L20" s="95"/>
      <c r="M20" s="95"/>
      <c r="N20" s="94"/>
      <c r="O20" s="248"/>
      <c r="P20" s="255"/>
      <c r="R20" s="95"/>
    </row>
    <row r="21" spans="1:18" ht="28.5" customHeight="1">
      <c r="A21" s="301"/>
      <c r="B21" s="301"/>
      <c r="C21" s="89" t="s">
        <v>64</v>
      </c>
      <c r="D21" s="285" t="s">
        <v>131</v>
      </c>
      <c r="E21" s="285"/>
      <c r="F21" s="92">
        <v>9</v>
      </c>
      <c r="G21" s="95"/>
      <c r="H21" s="93"/>
      <c r="I21" s="94"/>
      <c r="J21" s="268"/>
      <c r="K21" s="95"/>
      <c r="L21" s="95"/>
      <c r="M21" s="95"/>
      <c r="N21" s="94"/>
      <c r="O21" s="248"/>
      <c r="P21" s="255"/>
      <c r="R21" s="95"/>
    </row>
    <row r="22" spans="1:18" ht="16.5" customHeight="1">
      <c r="A22" s="301"/>
      <c r="B22" s="301"/>
      <c r="C22" s="301"/>
      <c r="D22" s="96" t="s">
        <v>132</v>
      </c>
      <c r="E22" s="97" t="s">
        <v>15</v>
      </c>
      <c r="F22" s="92">
        <v>10</v>
      </c>
      <c r="G22" s="95"/>
      <c r="H22" s="93"/>
      <c r="I22" s="94"/>
      <c r="J22" s="268"/>
      <c r="K22" s="95"/>
      <c r="L22" s="95"/>
      <c r="M22" s="95"/>
      <c r="N22" s="94"/>
      <c r="O22" s="248"/>
      <c r="P22" s="255"/>
      <c r="R22" s="95"/>
    </row>
    <row r="23" spans="1:18" ht="14.25" customHeight="1">
      <c r="A23" s="301"/>
      <c r="B23" s="301"/>
      <c r="C23" s="301"/>
      <c r="D23" s="96" t="s">
        <v>133</v>
      </c>
      <c r="E23" s="97" t="s">
        <v>17</v>
      </c>
      <c r="F23" s="92">
        <v>11</v>
      </c>
      <c r="G23" s="95"/>
      <c r="H23" s="93"/>
      <c r="I23" s="94"/>
      <c r="J23" s="268"/>
      <c r="K23" s="95"/>
      <c r="L23" s="95"/>
      <c r="M23" s="95"/>
      <c r="N23" s="94"/>
      <c r="O23" s="248"/>
      <c r="P23" s="255"/>
      <c r="R23" s="95"/>
    </row>
    <row r="24" spans="1:18" ht="12.75" customHeight="1">
      <c r="A24" s="301"/>
      <c r="B24" s="301"/>
      <c r="C24" s="89" t="s">
        <v>74</v>
      </c>
      <c r="D24" s="285" t="s">
        <v>134</v>
      </c>
      <c r="E24" s="285"/>
      <c r="F24" s="92">
        <v>12</v>
      </c>
      <c r="G24" s="95"/>
      <c r="H24" s="93"/>
      <c r="I24" s="94"/>
      <c r="J24" s="268"/>
      <c r="K24" s="95"/>
      <c r="L24" s="95"/>
      <c r="M24" s="95"/>
      <c r="N24" s="94"/>
      <c r="O24" s="248"/>
      <c r="P24" s="255"/>
      <c r="R24" s="95"/>
    </row>
    <row r="25" spans="1:18" ht="18.75" customHeight="1">
      <c r="A25" s="301"/>
      <c r="B25" s="301"/>
      <c r="C25" s="89" t="s">
        <v>76</v>
      </c>
      <c r="D25" s="285" t="s">
        <v>135</v>
      </c>
      <c r="E25" s="285"/>
      <c r="F25" s="92">
        <v>13</v>
      </c>
      <c r="G25" s="95"/>
      <c r="H25" s="93"/>
      <c r="I25" s="94"/>
      <c r="J25" s="268"/>
      <c r="K25" s="95"/>
      <c r="L25" s="95"/>
      <c r="M25" s="95"/>
      <c r="N25" s="94"/>
      <c r="O25" s="248"/>
      <c r="P25" s="255"/>
      <c r="R25" s="95"/>
    </row>
    <row r="26" spans="1:18" ht="18.75" customHeight="1">
      <c r="A26" s="301"/>
      <c r="B26" s="89"/>
      <c r="C26" s="89" t="s">
        <v>136</v>
      </c>
      <c r="D26" s="285" t="s">
        <v>137</v>
      </c>
      <c r="E26" s="285"/>
      <c r="F26" s="92">
        <v>14</v>
      </c>
      <c r="G26" s="95">
        <v>1</v>
      </c>
      <c r="H26" s="93"/>
      <c r="I26" s="94"/>
      <c r="J26" s="268">
        <v>1</v>
      </c>
      <c r="K26" s="95"/>
      <c r="L26" s="95"/>
      <c r="M26" s="95"/>
      <c r="N26" s="94"/>
      <c r="O26" s="248"/>
      <c r="P26" s="255">
        <f>J26/G26*100</f>
        <v>100</v>
      </c>
      <c r="R26" s="95"/>
    </row>
    <row r="27" spans="1:18" ht="15" customHeight="1">
      <c r="A27" s="301"/>
      <c r="B27" s="89"/>
      <c r="C27" s="89"/>
      <c r="D27" s="55" t="s">
        <v>138</v>
      </c>
      <c r="E27" s="55" t="s">
        <v>139</v>
      </c>
      <c r="F27" s="92">
        <v>15</v>
      </c>
      <c r="G27" s="95"/>
      <c r="H27" s="93"/>
      <c r="I27" s="94"/>
      <c r="J27" s="268"/>
      <c r="K27" s="95"/>
      <c r="L27" s="95"/>
      <c r="M27" s="95"/>
      <c r="N27" s="94"/>
      <c r="O27" s="248"/>
      <c r="P27" s="255"/>
      <c r="R27" s="95"/>
    </row>
    <row r="28" spans="1:18" ht="26.25" customHeight="1">
      <c r="A28" s="301"/>
      <c r="B28" s="89"/>
      <c r="C28" s="89"/>
      <c r="D28" s="55" t="s">
        <v>140</v>
      </c>
      <c r="E28" s="55" t="s">
        <v>141</v>
      </c>
      <c r="F28" s="92">
        <v>16</v>
      </c>
      <c r="G28" s="95"/>
      <c r="H28" s="93"/>
      <c r="I28" s="94"/>
      <c r="J28" s="268"/>
      <c r="K28" s="95"/>
      <c r="L28" s="95"/>
      <c r="M28" s="95"/>
      <c r="N28" s="94"/>
      <c r="O28" s="248"/>
      <c r="P28" s="255"/>
      <c r="R28" s="95"/>
    </row>
    <row r="29" spans="1:18" ht="14.25" customHeight="1">
      <c r="A29" s="301"/>
      <c r="B29" s="89"/>
      <c r="C29" s="89"/>
      <c r="D29" s="55"/>
      <c r="E29" s="98" t="s">
        <v>142</v>
      </c>
      <c r="F29" s="92">
        <v>17</v>
      </c>
      <c r="G29" s="95"/>
      <c r="H29" s="93"/>
      <c r="I29" s="94"/>
      <c r="J29" s="268"/>
      <c r="K29" s="95"/>
      <c r="L29" s="95"/>
      <c r="M29" s="95"/>
      <c r="N29" s="94"/>
      <c r="O29" s="248"/>
      <c r="P29" s="255"/>
      <c r="R29" s="95"/>
    </row>
    <row r="30" spans="1:18" ht="15" customHeight="1">
      <c r="A30" s="301"/>
      <c r="B30" s="89"/>
      <c r="C30" s="89"/>
      <c r="D30" s="55"/>
      <c r="E30" s="98" t="s">
        <v>143</v>
      </c>
      <c r="F30" s="92">
        <v>18</v>
      </c>
      <c r="G30" s="95"/>
      <c r="H30" s="93"/>
      <c r="I30" s="94"/>
      <c r="J30" s="268"/>
      <c r="K30" s="95"/>
      <c r="L30" s="95"/>
      <c r="M30" s="95"/>
      <c r="N30" s="94"/>
      <c r="O30" s="248"/>
      <c r="P30" s="255"/>
      <c r="R30" s="95"/>
    </row>
    <row r="31" spans="1:18" ht="14.25" customHeight="1">
      <c r="A31" s="301"/>
      <c r="B31" s="89"/>
      <c r="C31" s="89"/>
      <c r="D31" s="55" t="s">
        <v>144</v>
      </c>
      <c r="E31" s="55" t="s">
        <v>145</v>
      </c>
      <c r="F31" s="92">
        <v>19</v>
      </c>
      <c r="G31" s="95"/>
      <c r="H31" s="93"/>
      <c r="I31" s="94"/>
      <c r="J31" s="268"/>
      <c r="K31" s="95"/>
      <c r="L31" s="95"/>
      <c r="M31" s="95"/>
      <c r="N31" s="94"/>
      <c r="O31" s="248"/>
      <c r="P31" s="255"/>
      <c r="R31" s="95"/>
    </row>
    <row r="32" spans="1:18" ht="14.25" customHeight="1">
      <c r="A32" s="301"/>
      <c r="B32" s="89"/>
      <c r="C32" s="89"/>
      <c r="D32" s="55" t="s">
        <v>146</v>
      </c>
      <c r="E32" s="55" t="s">
        <v>147</v>
      </c>
      <c r="F32" s="92">
        <v>20</v>
      </c>
      <c r="G32" s="95"/>
      <c r="H32" s="93"/>
      <c r="I32" s="94"/>
      <c r="J32" s="268"/>
      <c r="K32" s="95"/>
      <c r="L32" s="95"/>
      <c r="M32" s="95"/>
      <c r="N32" s="94"/>
      <c r="O32" s="248"/>
      <c r="P32" s="255"/>
      <c r="R32" s="95"/>
    </row>
    <row r="33" spans="1:18" ht="12.75" customHeight="1">
      <c r="A33" s="301"/>
      <c r="B33" s="89"/>
      <c r="C33" s="89"/>
      <c r="D33" s="55" t="s">
        <v>148</v>
      </c>
      <c r="E33" s="55" t="s">
        <v>129</v>
      </c>
      <c r="F33" s="92">
        <v>21</v>
      </c>
      <c r="G33" s="95"/>
      <c r="H33" s="93"/>
      <c r="I33" s="94"/>
      <c r="J33" s="268">
        <v>1</v>
      </c>
      <c r="K33" s="95"/>
      <c r="L33" s="95"/>
      <c r="M33" s="99"/>
      <c r="N33" s="94"/>
      <c r="O33" s="248"/>
      <c r="P33" s="255"/>
      <c r="R33" s="95"/>
    </row>
    <row r="34" spans="1:18" ht="18.75" customHeight="1">
      <c r="A34" s="301"/>
      <c r="B34" s="89">
        <v>2</v>
      </c>
      <c r="C34" s="89"/>
      <c r="D34" s="285" t="s">
        <v>149</v>
      </c>
      <c r="E34" s="285"/>
      <c r="F34" s="92">
        <v>22</v>
      </c>
      <c r="G34" s="95"/>
      <c r="H34" s="93"/>
      <c r="I34" s="94"/>
      <c r="J34" s="268"/>
      <c r="K34" s="95"/>
      <c r="L34" s="95"/>
      <c r="M34" s="95"/>
      <c r="N34" s="94"/>
      <c r="O34" s="248"/>
      <c r="P34" s="255"/>
      <c r="R34" s="95"/>
    </row>
    <row r="35" spans="1:18" ht="13.5" customHeight="1">
      <c r="A35" s="301"/>
      <c r="B35" s="301"/>
      <c r="C35" s="89" t="s">
        <v>14</v>
      </c>
      <c r="D35" s="300" t="s">
        <v>150</v>
      </c>
      <c r="E35" s="300"/>
      <c r="F35" s="92">
        <v>23</v>
      </c>
      <c r="G35" s="95"/>
      <c r="H35" s="93"/>
      <c r="I35" s="94"/>
      <c r="J35" s="268"/>
      <c r="K35" s="95"/>
      <c r="L35" s="95"/>
      <c r="M35" s="95"/>
      <c r="N35" s="94"/>
      <c r="O35" s="248"/>
      <c r="P35" s="255"/>
      <c r="R35" s="95"/>
    </row>
    <row r="36" spans="1:18" ht="17.25" customHeight="1">
      <c r="A36" s="301"/>
      <c r="B36" s="301"/>
      <c r="C36" s="89" t="s">
        <v>16</v>
      </c>
      <c r="D36" s="300" t="s">
        <v>151</v>
      </c>
      <c r="E36" s="300"/>
      <c r="F36" s="92">
        <v>24</v>
      </c>
      <c r="G36" s="95"/>
      <c r="H36" s="93"/>
      <c r="I36" s="94"/>
      <c r="J36" s="268"/>
      <c r="K36" s="95"/>
      <c r="L36" s="95"/>
      <c r="M36" s="95"/>
      <c r="N36" s="94"/>
      <c r="O36" s="248"/>
      <c r="P36" s="255"/>
      <c r="R36" s="95"/>
    </row>
    <row r="37" spans="1:18" ht="15.75" customHeight="1">
      <c r="A37" s="301"/>
      <c r="B37" s="301"/>
      <c r="C37" s="89" t="s">
        <v>64</v>
      </c>
      <c r="D37" s="300" t="s">
        <v>152</v>
      </c>
      <c r="E37" s="300"/>
      <c r="F37" s="92">
        <v>25</v>
      </c>
      <c r="G37" s="95"/>
      <c r="H37" s="93"/>
      <c r="I37" s="94"/>
      <c r="J37" s="268"/>
      <c r="K37" s="95"/>
      <c r="L37" s="95"/>
      <c r="M37" s="95"/>
      <c r="N37" s="94"/>
      <c r="O37" s="248"/>
      <c r="P37" s="255"/>
      <c r="R37" s="95"/>
    </row>
    <row r="38" spans="1:18" ht="12" customHeight="1">
      <c r="A38" s="301"/>
      <c r="B38" s="301"/>
      <c r="C38" s="89" t="s">
        <v>74</v>
      </c>
      <c r="D38" s="300" t="s">
        <v>153</v>
      </c>
      <c r="E38" s="300"/>
      <c r="F38" s="92">
        <v>26</v>
      </c>
      <c r="G38" s="95"/>
      <c r="H38" s="93"/>
      <c r="I38" s="94"/>
      <c r="J38" s="268"/>
      <c r="K38" s="95"/>
      <c r="L38" s="95"/>
      <c r="M38" s="95"/>
      <c r="N38" s="94"/>
      <c r="O38" s="248"/>
      <c r="P38" s="255"/>
      <c r="R38" s="95"/>
    </row>
    <row r="39" spans="1:18" ht="15" customHeight="1">
      <c r="A39" s="301"/>
      <c r="B39" s="301"/>
      <c r="C39" s="89" t="s">
        <v>76</v>
      </c>
      <c r="D39" s="300" t="s">
        <v>154</v>
      </c>
      <c r="E39" s="300"/>
      <c r="F39" s="92">
        <v>27</v>
      </c>
      <c r="G39" s="95"/>
      <c r="H39" s="93"/>
      <c r="I39" s="94"/>
      <c r="J39" s="268"/>
      <c r="K39" s="95"/>
      <c r="L39" s="95"/>
      <c r="M39" s="95"/>
      <c r="N39" s="94"/>
      <c r="O39" s="248"/>
      <c r="P39" s="255"/>
      <c r="R39" s="95"/>
    </row>
    <row r="40" spans="1:18" ht="18" customHeight="1">
      <c r="A40" s="89" t="s">
        <v>19</v>
      </c>
      <c r="B40" s="300" t="s">
        <v>155</v>
      </c>
      <c r="C40" s="300"/>
      <c r="D40" s="300"/>
      <c r="E40" s="300"/>
      <c r="F40" s="92">
        <v>28</v>
      </c>
      <c r="G40" s="95">
        <f>G41+G142</f>
        <v>8265</v>
      </c>
      <c r="H40" s="93"/>
      <c r="I40" s="94">
        <f>I41+I142</f>
        <v>9278</v>
      </c>
      <c r="J40" s="94">
        <f>J41+J142</f>
        <v>8955</v>
      </c>
      <c r="K40" s="95">
        <f>K41</f>
        <v>2689</v>
      </c>
      <c r="L40" s="95">
        <f>L41</f>
        <v>2865</v>
      </c>
      <c r="M40" s="95">
        <f>M41</f>
        <v>2587</v>
      </c>
      <c r="N40" s="94">
        <f>N41+N142</f>
        <v>10650</v>
      </c>
      <c r="O40" s="248">
        <f>N40/J40*100</f>
        <v>118.92797319932997</v>
      </c>
      <c r="P40" s="255">
        <f>J40/G40*100</f>
        <v>108.34845735027223</v>
      </c>
      <c r="R40" s="95"/>
    </row>
    <row r="41" spans="1:18" ht="18.75" customHeight="1">
      <c r="A41" s="301"/>
      <c r="B41" s="89">
        <v>1</v>
      </c>
      <c r="C41" s="285" t="s">
        <v>156</v>
      </c>
      <c r="D41" s="285"/>
      <c r="E41" s="285"/>
      <c r="F41" s="92">
        <v>29</v>
      </c>
      <c r="G41" s="95">
        <f>G42+G90+G97+G125</f>
        <v>8265</v>
      </c>
      <c r="H41" s="93"/>
      <c r="I41" s="94">
        <f aca="true" t="shared" si="0" ref="I41:N41">I42+I90+I97+I125</f>
        <v>9278</v>
      </c>
      <c r="J41" s="94">
        <f t="shared" si="0"/>
        <v>8955</v>
      </c>
      <c r="K41" s="95">
        <f t="shared" si="0"/>
        <v>2689</v>
      </c>
      <c r="L41" s="95">
        <f t="shared" si="0"/>
        <v>2865</v>
      </c>
      <c r="M41" s="95">
        <f t="shared" si="0"/>
        <v>2587</v>
      </c>
      <c r="N41" s="280">
        <f t="shared" si="0"/>
        <v>10650</v>
      </c>
      <c r="O41" s="248">
        <f>N41/J41*100</f>
        <v>118.92797319932997</v>
      </c>
      <c r="P41" s="255">
        <f>J41/G41*100</f>
        <v>108.34845735027223</v>
      </c>
      <c r="R41" s="95"/>
    </row>
    <row r="42" spans="1:18" ht="18.75" customHeight="1">
      <c r="A42" s="301"/>
      <c r="B42" s="301"/>
      <c r="C42" s="285" t="s">
        <v>157</v>
      </c>
      <c r="D42" s="285"/>
      <c r="E42" s="285"/>
      <c r="F42" s="92">
        <v>30</v>
      </c>
      <c r="G42" s="95">
        <f>G43+G51+G57</f>
        <v>296</v>
      </c>
      <c r="H42" s="93"/>
      <c r="I42" s="94">
        <f aca="true" t="shared" si="1" ref="I42:N42">I43+I51+I57</f>
        <v>252</v>
      </c>
      <c r="J42" s="94">
        <f t="shared" si="1"/>
        <v>212</v>
      </c>
      <c r="K42" s="279">
        <f t="shared" si="1"/>
        <v>108</v>
      </c>
      <c r="L42" s="279">
        <f t="shared" si="1"/>
        <v>165</v>
      </c>
      <c r="M42" s="279">
        <f t="shared" si="1"/>
        <v>68</v>
      </c>
      <c r="N42" s="280">
        <f t="shared" si="1"/>
        <v>367</v>
      </c>
      <c r="O42" s="248">
        <f>N42/J42*100</f>
        <v>173.11320754716982</v>
      </c>
      <c r="P42" s="255">
        <f>J42/G42*100</f>
        <v>71.62162162162163</v>
      </c>
      <c r="R42" s="95"/>
    </row>
    <row r="43" spans="1:18" ht="18.75" customHeight="1">
      <c r="A43" s="301"/>
      <c r="B43" s="301"/>
      <c r="C43" s="89" t="s">
        <v>158</v>
      </c>
      <c r="D43" s="285" t="s">
        <v>159</v>
      </c>
      <c r="E43" s="285"/>
      <c r="F43" s="92">
        <v>31</v>
      </c>
      <c r="G43" s="95">
        <f>G44+G45+G48+G49+G50</f>
        <v>207</v>
      </c>
      <c r="H43" s="93"/>
      <c r="I43" s="94">
        <f>I44+I45+I48+I49+I50</f>
        <v>144</v>
      </c>
      <c r="J43" s="94">
        <f>J44+J45+J48+J49+J50</f>
        <v>130</v>
      </c>
      <c r="K43" s="279">
        <f>K49+K48+K45</f>
        <v>70</v>
      </c>
      <c r="L43" s="279">
        <f>L49+L48+L45</f>
        <v>130</v>
      </c>
      <c r="M43" s="279">
        <f>M49+M48+M45</f>
        <v>39</v>
      </c>
      <c r="N43" s="280">
        <f>N44+N45+N48+N49+N50</f>
        <v>255</v>
      </c>
      <c r="O43" s="248">
        <f>N43/J43*100</f>
        <v>196.15384615384613</v>
      </c>
      <c r="P43" s="255">
        <f>J43/G43*100</f>
        <v>62.80193236714976</v>
      </c>
      <c r="R43" s="95"/>
    </row>
    <row r="44" spans="1:18" ht="16.5" customHeight="1">
      <c r="A44" s="301"/>
      <c r="B44" s="301"/>
      <c r="C44" s="89" t="s">
        <v>14</v>
      </c>
      <c r="D44" s="285" t="s">
        <v>160</v>
      </c>
      <c r="E44" s="285"/>
      <c r="F44" s="92">
        <v>32</v>
      </c>
      <c r="G44" s="95"/>
      <c r="H44" s="93"/>
      <c r="I44" s="94"/>
      <c r="J44" s="268"/>
      <c r="K44" s="95"/>
      <c r="L44" s="95"/>
      <c r="M44" s="95"/>
      <c r="N44" s="280"/>
      <c r="O44" s="248"/>
      <c r="P44" s="255"/>
      <c r="R44" s="95"/>
    </row>
    <row r="45" spans="1:18" ht="16.5" customHeight="1">
      <c r="A45" s="301"/>
      <c r="B45" s="301"/>
      <c r="C45" s="89" t="s">
        <v>16</v>
      </c>
      <c r="D45" s="285" t="s">
        <v>161</v>
      </c>
      <c r="E45" s="285"/>
      <c r="F45" s="92">
        <v>33</v>
      </c>
      <c r="G45" s="95">
        <v>49</v>
      </c>
      <c r="H45" s="93"/>
      <c r="I45" s="94">
        <v>60</v>
      </c>
      <c r="J45" s="268">
        <v>50</v>
      </c>
      <c r="K45" s="279">
        <v>17</v>
      </c>
      <c r="L45" s="279">
        <v>27</v>
      </c>
      <c r="M45" s="279">
        <v>16</v>
      </c>
      <c r="N45" s="280">
        <v>75</v>
      </c>
      <c r="O45" s="248">
        <f>N45/J45*100</f>
        <v>150</v>
      </c>
      <c r="P45" s="255">
        <f>J45/G45*100</f>
        <v>102.04081632653062</v>
      </c>
      <c r="R45" s="95"/>
    </row>
    <row r="46" spans="1:18" ht="15.75" customHeight="1">
      <c r="A46" s="301"/>
      <c r="B46" s="301"/>
      <c r="C46" s="89"/>
      <c r="D46" s="55" t="s">
        <v>162</v>
      </c>
      <c r="E46" s="55" t="s">
        <v>163</v>
      </c>
      <c r="F46" s="92">
        <v>34</v>
      </c>
      <c r="G46" s="95">
        <v>2</v>
      </c>
      <c r="H46" s="93"/>
      <c r="I46" s="94">
        <v>4</v>
      </c>
      <c r="J46" s="268">
        <v>0</v>
      </c>
      <c r="K46" s="279">
        <v>2</v>
      </c>
      <c r="L46" s="279">
        <v>2</v>
      </c>
      <c r="M46" s="279">
        <v>1</v>
      </c>
      <c r="N46" s="280">
        <v>5</v>
      </c>
      <c r="O46" s="248" t="e">
        <f>N46/J46*100</f>
        <v>#DIV/0!</v>
      </c>
      <c r="P46" s="255">
        <f>J46/G46*100</f>
        <v>0</v>
      </c>
      <c r="R46" s="95"/>
    </row>
    <row r="47" spans="1:18" ht="14.25" customHeight="1">
      <c r="A47" s="301"/>
      <c r="B47" s="301"/>
      <c r="C47" s="89"/>
      <c r="D47" s="55" t="s">
        <v>164</v>
      </c>
      <c r="E47" s="55" t="s">
        <v>165</v>
      </c>
      <c r="F47" s="92">
        <v>35</v>
      </c>
      <c r="G47" s="95">
        <v>33</v>
      </c>
      <c r="H47" s="93"/>
      <c r="I47" s="94">
        <v>40</v>
      </c>
      <c r="J47" s="268">
        <v>38</v>
      </c>
      <c r="K47" s="279">
        <v>10</v>
      </c>
      <c r="L47" s="279">
        <v>20</v>
      </c>
      <c r="M47" s="279">
        <v>10</v>
      </c>
      <c r="N47" s="280">
        <v>50</v>
      </c>
      <c r="O47" s="248">
        <f>N47/J47*100</f>
        <v>131.57894736842107</v>
      </c>
      <c r="P47" s="255">
        <f>J47/G47*100</f>
        <v>115.15151515151516</v>
      </c>
      <c r="R47" s="95"/>
    </row>
    <row r="48" spans="1:18" ht="18.75" customHeight="1">
      <c r="A48" s="301"/>
      <c r="B48" s="301"/>
      <c r="C48" s="89" t="s">
        <v>64</v>
      </c>
      <c r="D48" s="285" t="s">
        <v>166</v>
      </c>
      <c r="E48" s="285"/>
      <c r="F48" s="92">
        <v>36</v>
      </c>
      <c r="G48" s="95">
        <v>156</v>
      </c>
      <c r="H48" s="93"/>
      <c r="I48" s="94">
        <v>80</v>
      </c>
      <c r="J48" s="268">
        <v>80</v>
      </c>
      <c r="K48" s="279">
        <v>50</v>
      </c>
      <c r="L48" s="279">
        <v>100</v>
      </c>
      <c r="M48" s="279">
        <v>20</v>
      </c>
      <c r="N48" s="280">
        <v>170</v>
      </c>
      <c r="O48" s="248">
        <f>N48/J48*100</f>
        <v>212.5</v>
      </c>
      <c r="P48" s="255">
        <f>J48/G48*100</f>
        <v>51.28205128205128</v>
      </c>
      <c r="R48" s="95"/>
    </row>
    <row r="49" spans="1:18" ht="15" customHeight="1">
      <c r="A49" s="301"/>
      <c r="B49" s="301"/>
      <c r="C49" s="89" t="s">
        <v>74</v>
      </c>
      <c r="D49" s="285" t="s">
        <v>167</v>
      </c>
      <c r="E49" s="285"/>
      <c r="F49" s="92">
        <v>37</v>
      </c>
      <c r="G49" s="95">
        <v>2</v>
      </c>
      <c r="H49" s="93"/>
      <c r="I49" s="94">
        <v>4</v>
      </c>
      <c r="J49" s="268">
        <v>0</v>
      </c>
      <c r="K49" s="279">
        <v>3</v>
      </c>
      <c r="L49" s="279">
        <v>3</v>
      </c>
      <c r="M49" s="279">
        <v>3</v>
      </c>
      <c r="N49" s="280">
        <v>10</v>
      </c>
      <c r="O49" s="248" t="e">
        <f>N49/J49*100</f>
        <v>#DIV/0!</v>
      </c>
      <c r="P49" s="255">
        <f>J49/G49*100</f>
        <v>0</v>
      </c>
      <c r="R49" s="95"/>
    </row>
    <row r="50" spans="1:18" ht="14.25" customHeight="1">
      <c r="A50" s="301"/>
      <c r="B50" s="301"/>
      <c r="C50" s="89" t="s">
        <v>76</v>
      </c>
      <c r="D50" s="285" t="s">
        <v>168</v>
      </c>
      <c r="E50" s="285"/>
      <c r="F50" s="92">
        <v>38</v>
      </c>
      <c r="G50" s="95"/>
      <c r="H50" s="93"/>
      <c r="I50" s="94"/>
      <c r="J50" s="268"/>
      <c r="K50" s="95"/>
      <c r="L50" s="95"/>
      <c r="M50" s="95"/>
      <c r="N50" s="94"/>
      <c r="O50" s="248"/>
      <c r="P50" s="255"/>
      <c r="R50" s="95"/>
    </row>
    <row r="51" spans="1:18" ht="25.5" customHeight="1">
      <c r="A51" s="301"/>
      <c r="B51" s="301"/>
      <c r="C51" s="89" t="s">
        <v>169</v>
      </c>
      <c r="D51" s="300" t="s">
        <v>170</v>
      </c>
      <c r="E51" s="300"/>
      <c r="F51" s="92">
        <v>39</v>
      </c>
      <c r="G51" s="95">
        <v>1</v>
      </c>
      <c r="H51" s="93"/>
      <c r="I51" s="94">
        <v>2</v>
      </c>
      <c r="J51" s="268">
        <v>2</v>
      </c>
      <c r="K51" s="279">
        <v>2</v>
      </c>
      <c r="L51" s="279">
        <v>2</v>
      </c>
      <c r="M51" s="279">
        <v>1</v>
      </c>
      <c r="N51" s="280">
        <v>5</v>
      </c>
      <c r="O51" s="248">
        <f>N51/J51*100</f>
        <v>250</v>
      </c>
      <c r="P51" s="255">
        <f>J51/G51*100</f>
        <v>200</v>
      </c>
      <c r="R51" s="95"/>
    </row>
    <row r="52" spans="1:18" ht="18" customHeight="1">
      <c r="A52" s="301"/>
      <c r="B52" s="301"/>
      <c r="C52" s="89" t="s">
        <v>14</v>
      </c>
      <c r="D52" s="300" t="s">
        <v>171</v>
      </c>
      <c r="E52" s="300"/>
      <c r="F52" s="92">
        <v>40</v>
      </c>
      <c r="G52" s="95"/>
      <c r="H52" s="93"/>
      <c r="I52" s="94"/>
      <c r="J52" s="268"/>
      <c r="K52" s="95"/>
      <c r="L52" s="95"/>
      <c r="M52" s="95"/>
      <c r="N52" s="94"/>
      <c r="O52" s="248"/>
      <c r="P52" s="255"/>
      <c r="R52" s="95"/>
    </row>
    <row r="53" spans="1:18" ht="18.75" customHeight="1">
      <c r="A53" s="301"/>
      <c r="B53" s="301"/>
      <c r="C53" s="89" t="s">
        <v>172</v>
      </c>
      <c r="D53" s="300" t="s">
        <v>173</v>
      </c>
      <c r="E53" s="300"/>
      <c r="F53" s="92">
        <v>41</v>
      </c>
      <c r="G53" s="95"/>
      <c r="H53" s="93"/>
      <c r="I53" s="94"/>
      <c r="J53" s="268"/>
      <c r="K53" s="95"/>
      <c r="L53" s="95"/>
      <c r="M53" s="95"/>
      <c r="N53" s="94"/>
      <c r="O53" s="248"/>
      <c r="P53" s="255"/>
      <c r="R53" s="95"/>
    </row>
    <row r="54" spans="1:18" ht="18">
      <c r="A54" s="301"/>
      <c r="B54" s="301"/>
      <c r="C54" s="89"/>
      <c r="D54" s="100" t="s">
        <v>162</v>
      </c>
      <c r="E54" s="100" t="s">
        <v>174</v>
      </c>
      <c r="F54" s="92">
        <v>42</v>
      </c>
      <c r="G54" s="95"/>
      <c r="H54" s="93"/>
      <c r="I54" s="94"/>
      <c r="J54" s="268"/>
      <c r="K54" s="95"/>
      <c r="L54" s="95"/>
      <c r="M54" s="95"/>
      <c r="N54" s="94"/>
      <c r="O54" s="248"/>
      <c r="P54" s="255"/>
      <c r="R54" s="95"/>
    </row>
    <row r="55" spans="1:18" ht="14.25" customHeight="1">
      <c r="A55" s="301"/>
      <c r="B55" s="301"/>
      <c r="C55" s="89"/>
      <c r="D55" s="100" t="s">
        <v>164</v>
      </c>
      <c r="E55" s="100" t="s">
        <v>175</v>
      </c>
      <c r="F55" s="92">
        <v>43</v>
      </c>
      <c r="G55" s="95"/>
      <c r="H55" s="93"/>
      <c r="I55" s="94"/>
      <c r="J55" s="268"/>
      <c r="K55" s="95"/>
      <c r="L55" s="95"/>
      <c r="M55" s="95"/>
      <c r="N55" s="94"/>
      <c r="O55" s="248"/>
      <c r="P55" s="255"/>
      <c r="R55" s="95"/>
    </row>
    <row r="56" spans="1:18" ht="15" customHeight="1">
      <c r="A56" s="301"/>
      <c r="B56" s="301"/>
      <c r="C56" s="89" t="s">
        <v>64</v>
      </c>
      <c r="D56" s="300" t="s">
        <v>176</v>
      </c>
      <c r="E56" s="300"/>
      <c r="F56" s="92">
        <v>44</v>
      </c>
      <c r="G56" s="95">
        <v>1</v>
      </c>
      <c r="H56" s="93"/>
      <c r="I56" s="94">
        <v>2</v>
      </c>
      <c r="J56" s="268">
        <v>2</v>
      </c>
      <c r="K56" s="279">
        <v>2</v>
      </c>
      <c r="L56" s="279">
        <v>2</v>
      </c>
      <c r="M56" s="279">
        <v>1</v>
      </c>
      <c r="N56" s="280">
        <v>5</v>
      </c>
      <c r="O56" s="248">
        <f>N56/J56*100</f>
        <v>250</v>
      </c>
      <c r="P56" s="255">
        <f>J56/G56*100</f>
        <v>200</v>
      </c>
      <c r="R56" s="95"/>
    </row>
    <row r="57" spans="1:18" ht="26.25" customHeight="1">
      <c r="A57" s="301"/>
      <c r="B57" s="301"/>
      <c r="C57" s="89" t="s">
        <v>177</v>
      </c>
      <c r="D57" s="300" t="s">
        <v>178</v>
      </c>
      <c r="E57" s="300"/>
      <c r="F57" s="92">
        <v>45</v>
      </c>
      <c r="G57" s="95">
        <f>G58+G59+G61+G68+G73+G74+G78+G79+G80+G89</f>
        <v>88</v>
      </c>
      <c r="H57" s="93"/>
      <c r="I57" s="94">
        <f>I58+I59+I61+I68+I73+I74+I78+I79+I80+I89</f>
        <v>106</v>
      </c>
      <c r="J57" s="94">
        <f>J58+J59+J61+J68+J73+J74+J78+J79+J80+J89</f>
        <v>80</v>
      </c>
      <c r="K57" s="279">
        <v>36</v>
      </c>
      <c r="L57" s="279">
        <v>33</v>
      </c>
      <c r="M57" s="279">
        <v>28</v>
      </c>
      <c r="N57" s="280">
        <f>N58+N59+N61+N68+N73+N74+N78+N79+N80+N89</f>
        <v>107</v>
      </c>
      <c r="O57" s="248">
        <f>N57/J57*100</f>
        <v>133.75</v>
      </c>
      <c r="P57" s="255">
        <f>J57/G57*100</f>
        <v>90.9090909090909</v>
      </c>
      <c r="R57" s="95"/>
    </row>
    <row r="58" spans="1:18" ht="14.25" customHeight="1">
      <c r="A58" s="301"/>
      <c r="B58" s="301"/>
      <c r="C58" s="89" t="s">
        <v>14</v>
      </c>
      <c r="D58" s="300" t="s">
        <v>179</v>
      </c>
      <c r="E58" s="300"/>
      <c r="F58" s="92">
        <v>46</v>
      </c>
      <c r="G58" s="95">
        <v>0</v>
      </c>
      <c r="H58" s="93"/>
      <c r="I58" s="94">
        <v>0</v>
      </c>
      <c r="J58" s="268"/>
      <c r="K58" s="95"/>
      <c r="L58" s="95"/>
      <c r="M58" s="95"/>
      <c r="N58" s="94">
        <v>0</v>
      </c>
      <c r="O58" s="248"/>
      <c r="P58" s="255"/>
      <c r="R58" s="95"/>
    </row>
    <row r="59" spans="1:18" ht="18.75" customHeight="1">
      <c r="A59" s="301"/>
      <c r="B59" s="301"/>
      <c r="C59" s="89" t="s">
        <v>16</v>
      </c>
      <c r="D59" s="300" t="s">
        <v>180</v>
      </c>
      <c r="E59" s="300"/>
      <c r="F59" s="92">
        <v>47</v>
      </c>
      <c r="G59" s="95"/>
      <c r="H59" s="93"/>
      <c r="I59" s="94"/>
      <c r="J59" s="268"/>
      <c r="K59" s="95"/>
      <c r="L59" s="95"/>
      <c r="M59" s="95"/>
      <c r="N59" s="94"/>
      <c r="O59" s="248"/>
      <c r="P59" s="255"/>
      <c r="Q59" s="274"/>
      <c r="R59" s="95"/>
    </row>
    <row r="60" spans="1:18" ht="18" customHeight="1">
      <c r="A60" s="301"/>
      <c r="B60" s="301"/>
      <c r="C60" s="89"/>
      <c r="D60" s="101" t="s">
        <v>162</v>
      </c>
      <c r="E60" s="101" t="s">
        <v>181</v>
      </c>
      <c r="F60" s="92">
        <v>48</v>
      </c>
      <c r="G60" s="95"/>
      <c r="H60" s="93"/>
      <c r="I60" s="94"/>
      <c r="J60" s="268"/>
      <c r="K60" s="95"/>
      <c r="L60" s="95"/>
      <c r="M60" s="95"/>
      <c r="N60" s="94"/>
      <c r="O60" s="248"/>
      <c r="P60" s="255"/>
      <c r="R60" s="95"/>
    </row>
    <row r="61" spans="1:18" ht="18.75" customHeight="1">
      <c r="A61" s="301"/>
      <c r="B61" s="301"/>
      <c r="C61" s="89" t="s">
        <v>64</v>
      </c>
      <c r="D61" s="300" t="s">
        <v>182</v>
      </c>
      <c r="E61" s="300"/>
      <c r="F61" s="92">
        <v>49</v>
      </c>
      <c r="G61" s="95">
        <v>12</v>
      </c>
      <c r="H61" s="93"/>
      <c r="I61" s="94">
        <v>11</v>
      </c>
      <c r="J61" s="268">
        <v>8</v>
      </c>
      <c r="K61" s="279">
        <v>3</v>
      </c>
      <c r="L61" s="279">
        <v>4</v>
      </c>
      <c r="M61" s="279">
        <v>4</v>
      </c>
      <c r="N61" s="280">
        <v>12</v>
      </c>
      <c r="O61" s="248">
        <f>N61/J61*100</f>
        <v>150</v>
      </c>
      <c r="P61" s="255">
        <f>J61/G61*100</f>
        <v>66.66666666666666</v>
      </c>
      <c r="R61" s="95"/>
    </row>
    <row r="62" spans="1:18" ht="15.75" customHeight="1">
      <c r="A62" s="301"/>
      <c r="B62" s="301"/>
      <c r="C62" s="89"/>
      <c r="D62" s="101" t="s">
        <v>183</v>
      </c>
      <c r="E62" s="101" t="s">
        <v>184</v>
      </c>
      <c r="F62" s="92">
        <v>50</v>
      </c>
      <c r="G62" s="95">
        <v>2</v>
      </c>
      <c r="H62" s="93"/>
      <c r="I62" s="94">
        <v>1</v>
      </c>
      <c r="J62" s="268">
        <v>1</v>
      </c>
      <c r="K62" s="279">
        <v>0</v>
      </c>
      <c r="L62" s="279">
        <v>1</v>
      </c>
      <c r="M62" s="279">
        <v>1</v>
      </c>
      <c r="N62" s="280">
        <v>2</v>
      </c>
      <c r="O62" s="248">
        <f>N62/J62*100</f>
        <v>200</v>
      </c>
      <c r="P62" s="255"/>
      <c r="R62" s="95"/>
    </row>
    <row r="63" spans="1:18" ht="18">
      <c r="A63" s="301"/>
      <c r="B63" s="301"/>
      <c r="C63" s="89"/>
      <c r="D63" s="101"/>
      <c r="E63" s="49" t="s">
        <v>185</v>
      </c>
      <c r="F63" s="92">
        <v>51</v>
      </c>
      <c r="G63" s="95"/>
      <c r="H63" s="93"/>
      <c r="I63" s="94"/>
      <c r="J63" s="268"/>
      <c r="K63" s="279"/>
      <c r="L63" s="279"/>
      <c r="M63" s="279"/>
      <c r="N63" s="280"/>
      <c r="O63" s="248"/>
      <c r="P63" s="255"/>
      <c r="Q63" s="274"/>
      <c r="R63" s="95"/>
    </row>
    <row r="64" spans="1:18" ht="20.25" customHeight="1">
      <c r="A64" s="301"/>
      <c r="B64" s="301"/>
      <c r="C64" s="89"/>
      <c r="D64" s="101" t="s">
        <v>186</v>
      </c>
      <c r="E64" s="101" t="s">
        <v>187</v>
      </c>
      <c r="F64" s="92">
        <v>52</v>
      </c>
      <c r="G64" s="95">
        <v>10</v>
      </c>
      <c r="H64" s="93"/>
      <c r="I64" s="94">
        <v>10</v>
      </c>
      <c r="J64" s="268">
        <v>7</v>
      </c>
      <c r="K64" s="279">
        <v>3</v>
      </c>
      <c r="L64" s="279">
        <v>3</v>
      </c>
      <c r="M64" s="279">
        <v>3</v>
      </c>
      <c r="N64" s="280">
        <v>10</v>
      </c>
      <c r="O64" s="248">
        <f>N64/J64*100</f>
        <v>142.85714285714286</v>
      </c>
      <c r="P64" s="255">
        <f>J64/G64*100</f>
        <v>70</v>
      </c>
      <c r="R64" s="95"/>
    </row>
    <row r="65" spans="1:18" ht="25.5">
      <c r="A65" s="301"/>
      <c r="B65" s="301"/>
      <c r="C65" s="89"/>
      <c r="D65" s="101"/>
      <c r="E65" s="49" t="s">
        <v>188</v>
      </c>
      <c r="F65" s="92">
        <v>53</v>
      </c>
      <c r="G65" s="95"/>
      <c r="H65" s="93"/>
      <c r="I65" s="94"/>
      <c r="J65" s="268"/>
      <c r="K65" s="279"/>
      <c r="L65" s="279"/>
      <c r="M65" s="279"/>
      <c r="N65" s="94"/>
      <c r="O65" s="248"/>
      <c r="P65" s="255"/>
      <c r="R65" s="95"/>
    </row>
    <row r="66" spans="1:18" ht="38.25">
      <c r="A66" s="301"/>
      <c r="B66" s="301"/>
      <c r="C66" s="89"/>
      <c r="D66" s="101"/>
      <c r="E66" s="49" t="s">
        <v>189</v>
      </c>
      <c r="F66" s="92">
        <v>54</v>
      </c>
      <c r="G66" s="95"/>
      <c r="H66" s="93"/>
      <c r="I66" s="94"/>
      <c r="J66" s="268"/>
      <c r="K66" s="95"/>
      <c r="L66" s="95"/>
      <c r="M66" s="95"/>
      <c r="N66" s="94"/>
      <c r="O66" s="248"/>
      <c r="P66" s="255"/>
      <c r="R66" s="95"/>
    </row>
    <row r="67" spans="1:18" ht="13.5" customHeight="1">
      <c r="A67" s="301"/>
      <c r="B67" s="301"/>
      <c r="C67" s="89"/>
      <c r="D67" s="101"/>
      <c r="E67" s="49" t="s">
        <v>190</v>
      </c>
      <c r="F67" s="92">
        <v>55</v>
      </c>
      <c r="G67" s="95"/>
      <c r="H67" s="93"/>
      <c r="I67" s="94"/>
      <c r="J67" s="268"/>
      <c r="K67" s="95"/>
      <c r="L67" s="95"/>
      <c r="M67" s="95"/>
      <c r="N67" s="94"/>
      <c r="O67" s="248"/>
      <c r="P67" s="255"/>
      <c r="R67" s="95"/>
    </row>
    <row r="68" spans="1:18" ht="27.75" customHeight="1">
      <c r="A68" s="301"/>
      <c r="B68" s="301"/>
      <c r="C68" s="89" t="s">
        <v>74</v>
      </c>
      <c r="D68" s="285" t="s">
        <v>191</v>
      </c>
      <c r="E68" s="285"/>
      <c r="F68" s="92">
        <v>56</v>
      </c>
      <c r="G68" s="95"/>
      <c r="H68" s="93"/>
      <c r="I68" s="94"/>
      <c r="J68" s="268"/>
      <c r="K68" s="95"/>
      <c r="L68" s="95"/>
      <c r="M68" s="95"/>
      <c r="N68" s="94"/>
      <c r="O68" s="248"/>
      <c r="P68" s="255"/>
      <c r="R68" s="95"/>
    </row>
    <row r="69" spans="1:18" ht="15" customHeight="1">
      <c r="A69" s="301"/>
      <c r="B69" s="301"/>
      <c r="C69" s="89"/>
      <c r="D69" s="55" t="s">
        <v>192</v>
      </c>
      <c r="E69" s="49" t="s">
        <v>193</v>
      </c>
      <c r="F69" s="92">
        <v>57</v>
      </c>
      <c r="G69" s="95"/>
      <c r="H69" s="93"/>
      <c r="I69" s="94"/>
      <c r="J69" s="268"/>
      <c r="K69" s="95"/>
      <c r="L69" s="95"/>
      <c r="M69" s="95"/>
      <c r="N69" s="94"/>
      <c r="O69" s="248"/>
      <c r="P69" s="255"/>
      <c r="R69" s="95"/>
    </row>
    <row r="70" spans="1:18" ht="28.5" customHeight="1">
      <c r="A70" s="301"/>
      <c r="B70" s="301"/>
      <c r="C70" s="89"/>
      <c r="D70" s="55" t="s">
        <v>194</v>
      </c>
      <c r="E70" s="49" t="s">
        <v>195</v>
      </c>
      <c r="F70" s="92">
        <v>58</v>
      </c>
      <c r="G70" s="95"/>
      <c r="H70" s="93"/>
      <c r="I70" s="94"/>
      <c r="J70" s="268"/>
      <c r="K70" s="95"/>
      <c r="L70" s="95"/>
      <c r="M70" s="95"/>
      <c r="N70" s="94"/>
      <c r="O70" s="248"/>
      <c r="P70" s="255"/>
      <c r="R70" s="95"/>
    </row>
    <row r="71" spans="1:18" ht="18">
      <c r="A71" s="301"/>
      <c r="B71" s="301"/>
      <c r="C71" s="89"/>
      <c r="D71" s="55"/>
      <c r="E71" s="49" t="s">
        <v>196</v>
      </c>
      <c r="F71" s="92">
        <v>59</v>
      </c>
      <c r="G71" s="95"/>
      <c r="H71" s="93"/>
      <c r="I71" s="94"/>
      <c r="J71" s="268"/>
      <c r="K71" s="95"/>
      <c r="L71" s="95"/>
      <c r="M71" s="95"/>
      <c r="N71" s="94"/>
      <c r="O71" s="248"/>
      <c r="P71" s="255"/>
      <c r="R71" s="95"/>
    </row>
    <row r="72" spans="1:18" ht="27" customHeight="1">
      <c r="A72" s="301"/>
      <c r="B72" s="301"/>
      <c r="C72" s="89"/>
      <c r="D72" s="55" t="s">
        <v>197</v>
      </c>
      <c r="E72" s="49" t="s">
        <v>198</v>
      </c>
      <c r="F72" s="92">
        <v>60</v>
      </c>
      <c r="G72" s="95"/>
      <c r="H72" s="93"/>
      <c r="I72" s="94"/>
      <c r="J72" s="268"/>
      <c r="K72" s="95"/>
      <c r="L72" s="95"/>
      <c r="M72" s="95"/>
      <c r="N72" s="94"/>
      <c r="O72" s="248"/>
      <c r="P72" s="255"/>
      <c r="R72" s="95"/>
    </row>
    <row r="73" spans="1:18" ht="14.25" customHeight="1">
      <c r="A73" s="301"/>
      <c r="B73" s="301"/>
      <c r="C73" s="89" t="s">
        <v>76</v>
      </c>
      <c r="D73" s="285" t="s">
        <v>199</v>
      </c>
      <c r="E73" s="285"/>
      <c r="F73" s="92">
        <v>61</v>
      </c>
      <c r="G73" s="95"/>
      <c r="H73" s="93"/>
      <c r="I73" s="94"/>
      <c r="J73" s="268"/>
      <c r="K73" s="95"/>
      <c r="L73" s="95"/>
      <c r="M73" s="95"/>
      <c r="N73" s="94"/>
      <c r="O73" s="248"/>
      <c r="P73" s="255"/>
      <c r="R73" s="95"/>
    </row>
    <row r="74" spans="1:18" ht="16.5" customHeight="1">
      <c r="A74" s="301"/>
      <c r="B74" s="301"/>
      <c r="C74" s="89" t="s">
        <v>136</v>
      </c>
      <c r="D74" s="285" t="s">
        <v>200</v>
      </c>
      <c r="E74" s="285"/>
      <c r="F74" s="92">
        <v>62</v>
      </c>
      <c r="G74" s="95">
        <v>3</v>
      </c>
      <c r="H74" s="93"/>
      <c r="I74" s="94">
        <v>5</v>
      </c>
      <c r="J74" s="268">
        <v>1</v>
      </c>
      <c r="K74" s="279">
        <v>2</v>
      </c>
      <c r="L74" s="279">
        <v>3</v>
      </c>
      <c r="M74" s="279">
        <v>0</v>
      </c>
      <c r="N74" s="280">
        <v>5</v>
      </c>
      <c r="O74" s="248">
        <f>N74/J74*100</f>
        <v>500</v>
      </c>
      <c r="P74" s="255">
        <f>J74/G74*100</f>
        <v>33.33333333333333</v>
      </c>
      <c r="R74" s="95"/>
    </row>
    <row r="75" spans="1:18" ht="15.75" customHeight="1">
      <c r="A75" s="301"/>
      <c r="B75" s="301"/>
      <c r="C75" s="89"/>
      <c r="D75" s="285" t="s">
        <v>201</v>
      </c>
      <c r="E75" s="285"/>
      <c r="F75" s="92">
        <v>63</v>
      </c>
      <c r="G75" s="95">
        <v>1</v>
      </c>
      <c r="H75" s="93"/>
      <c r="I75" s="94">
        <v>1</v>
      </c>
      <c r="J75" s="268"/>
      <c r="K75" s="279">
        <v>1</v>
      </c>
      <c r="L75" s="279">
        <v>1</v>
      </c>
      <c r="M75" s="279">
        <v>0</v>
      </c>
      <c r="N75" s="280">
        <v>2</v>
      </c>
      <c r="O75" s="248" t="e">
        <f>N75/J75*100</f>
        <v>#DIV/0!</v>
      </c>
      <c r="P75" s="255"/>
      <c r="Q75" s="274"/>
      <c r="R75" s="95"/>
    </row>
    <row r="76" spans="1:18" ht="13.5" customHeight="1">
      <c r="A76" s="301"/>
      <c r="B76" s="301"/>
      <c r="C76" s="89"/>
      <c r="D76" s="306" t="s">
        <v>202</v>
      </c>
      <c r="E76" s="306"/>
      <c r="F76" s="92">
        <v>64</v>
      </c>
      <c r="G76" s="95">
        <v>1</v>
      </c>
      <c r="H76" s="93"/>
      <c r="I76" s="94">
        <v>1</v>
      </c>
      <c r="J76" s="268"/>
      <c r="K76" s="279">
        <v>1</v>
      </c>
      <c r="L76" s="279">
        <v>1</v>
      </c>
      <c r="M76" s="279">
        <v>0</v>
      </c>
      <c r="N76" s="280">
        <v>2</v>
      </c>
      <c r="O76" s="248" t="e">
        <f>N76/J76*100</f>
        <v>#DIV/0!</v>
      </c>
      <c r="P76" s="255"/>
      <c r="R76" s="95"/>
    </row>
    <row r="77" spans="1:18" ht="12.75" customHeight="1">
      <c r="A77" s="301"/>
      <c r="B77" s="301"/>
      <c r="C77" s="89"/>
      <c r="D77" s="306" t="s">
        <v>203</v>
      </c>
      <c r="E77" s="306"/>
      <c r="F77" s="92">
        <v>65</v>
      </c>
      <c r="G77" s="95"/>
      <c r="H77" s="93"/>
      <c r="I77" s="94"/>
      <c r="J77" s="268"/>
      <c r="K77" s="279"/>
      <c r="L77" s="279"/>
      <c r="M77" s="279"/>
      <c r="N77" s="280"/>
      <c r="O77" s="248"/>
      <c r="P77" s="255"/>
      <c r="R77" s="95"/>
    </row>
    <row r="78" spans="1:18" ht="15.75" customHeight="1">
      <c r="A78" s="301"/>
      <c r="B78" s="301"/>
      <c r="C78" s="89" t="s">
        <v>204</v>
      </c>
      <c r="D78" s="285" t="s">
        <v>205</v>
      </c>
      <c r="E78" s="285"/>
      <c r="F78" s="92">
        <v>66</v>
      </c>
      <c r="G78" s="95">
        <v>14</v>
      </c>
      <c r="H78" s="93"/>
      <c r="I78" s="94">
        <v>15</v>
      </c>
      <c r="J78" s="268">
        <v>9</v>
      </c>
      <c r="K78" s="279">
        <v>4</v>
      </c>
      <c r="L78" s="279">
        <v>4</v>
      </c>
      <c r="M78" s="279">
        <v>4</v>
      </c>
      <c r="N78" s="280">
        <v>15</v>
      </c>
      <c r="O78" s="248">
        <f>N78/J78*100</f>
        <v>166.66666666666669</v>
      </c>
      <c r="P78" s="255">
        <f>J78/G78*100</f>
        <v>64.28571428571429</v>
      </c>
      <c r="R78" s="95"/>
    </row>
    <row r="79" spans="1:18" ht="14.25" customHeight="1">
      <c r="A79" s="301"/>
      <c r="B79" s="301"/>
      <c r="C79" s="89" t="s">
        <v>206</v>
      </c>
      <c r="D79" s="285" t="s">
        <v>207</v>
      </c>
      <c r="E79" s="285"/>
      <c r="F79" s="92">
        <v>67</v>
      </c>
      <c r="G79" s="95">
        <v>4</v>
      </c>
      <c r="H79" s="93"/>
      <c r="I79" s="94">
        <v>7</v>
      </c>
      <c r="J79" s="268">
        <v>4</v>
      </c>
      <c r="K79" s="279">
        <v>2</v>
      </c>
      <c r="L79" s="279">
        <v>2</v>
      </c>
      <c r="M79" s="279">
        <v>2</v>
      </c>
      <c r="N79" s="280">
        <v>7</v>
      </c>
      <c r="O79" s="248">
        <f>N79/J79*100</f>
        <v>175</v>
      </c>
      <c r="P79" s="255">
        <f>J79/G79*100</f>
        <v>100</v>
      </c>
      <c r="R79" s="95"/>
    </row>
    <row r="80" spans="1:18" ht="18.75" customHeight="1">
      <c r="A80" s="301"/>
      <c r="B80" s="301"/>
      <c r="C80" s="89" t="s">
        <v>208</v>
      </c>
      <c r="D80" s="285" t="s">
        <v>209</v>
      </c>
      <c r="E80" s="285"/>
      <c r="F80" s="92">
        <v>68</v>
      </c>
      <c r="G80" s="95">
        <v>15</v>
      </c>
      <c r="H80" s="93"/>
      <c r="I80" s="94">
        <v>18</v>
      </c>
      <c r="J80" s="268">
        <v>15</v>
      </c>
      <c r="K80" s="279">
        <v>10</v>
      </c>
      <c r="L80" s="279">
        <v>5</v>
      </c>
      <c r="M80" s="279">
        <v>3</v>
      </c>
      <c r="N80" s="280">
        <v>18</v>
      </c>
      <c r="O80" s="248">
        <f>N80/J80*100</f>
        <v>120</v>
      </c>
      <c r="P80" s="255">
        <f>J80/G80*100</f>
        <v>100</v>
      </c>
      <c r="R80" s="95"/>
    </row>
    <row r="81" spans="1:18" ht="15" customHeight="1">
      <c r="A81" s="301"/>
      <c r="B81" s="301"/>
      <c r="C81" s="89"/>
      <c r="D81" s="55" t="s">
        <v>210</v>
      </c>
      <c r="E81" s="55" t="s">
        <v>211</v>
      </c>
      <c r="F81" s="92">
        <v>69</v>
      </c>
      <c r="G81" s="95"/>
      <c r="H81" s="93"/>
      <c r="I81" s="94"/>
      <c r="J81" s="268"/>
      <c r="K81" s="279"/>
      <c r="L81" s="279"/>
      <c r="M81" s="279"/>
      <c r="N81" s="94"/>
      <c r="O81" s="248"/>
      <c r="P81" s="255"/>
      <c r="R81" s="95"/>
    </row>
    <row r="82" spans="1:18" ht="18">
      <c r="A82" s="301"/>
      <c r="B82" s="301"/>
      <c r="C82" s="89"/>
      <c r="D82" s="55" t="s">
        <v>212</v>
      </c>
      <c r="E82" s="55" t="s">
        <v>213</v>
      </c>
      <c r="F82" s="92">
        <v>70</v>
      </c>
      <c r="G82" s="95"/>
      <c r="H82" s="93"/>
      <c r="I82" s="94"/>
      <c r="J82" s="268"/>
      <c r="K82" s="279"/>
      <c r="L82" s="279"/>
      <c r="M82" s="279"/>
      <c r="N82" s="94"/>
      <c r="O82" s="248"/>
      <c r="P82" s="255"/>
      <c r="R82" s="95"/>
    </row>
    <row r="83" spans="1:18" ht="15.75" customHeight="1">
      <c r="A83" s="301"/>
      <c r="B83" s="301"/>
      <c r="C83" s="89"/>
      <c r="D83" s="55" t="s">
        <v>214</v>
      </c>
      <c r="E83" s="55" t="s">
        <v>215</v>
      </c>
      <c r="F83" s="92">
        <v>71</v>
      </c>
      <c r="G83" s="95">
        <v>15</v>
      </c>
      <c r="H83" s="93"/>
      <c r="I83" s="94">
        <v>18</v>
      </c>
      <c r="J83" s="268">
        <v>15</v>
      </c>
      <c r="K83" s="279">
        <v>10</v>
      </c>
      <c r="L83" s="279">
        <v>5</v>
      </c>
      <c r="M83" s="279">
        <v>3</v>
      </c>
      <c r="N83" s="280">
        <v>18</v>
      </c>
      <c r="O83" s="248">
        <f>N83/J83*100</f>
        <v>120</v>
      </c>
      <c r="P83" s="255">
        <f>J83/G83*100</f>
        <v>100</v>
      </c>
      <c r="R83" s="95"/>
    </row>
    <row r="84" spans="1:18" ht="25.5">
      <c r="A84" s="301"/>
      <c r="B84" s="301"/>
      <c r="C84" s="89"/>
      <c r="D84" s="55" t="s">
        <v>216</v>
      </c>
      <c r="E84" s="55" t="s">
        <v>217</v>
      </c>
      <c r="F84" s="92">
        <v>72</v>
      </c>
      <c r="G84" s="95"/>
      <c r="H84" s="93"/>
      <c r="I84" s="94"/>
      <c r="J84" s="268"/>
      <c r="K84" s="279"/>
      <c r="L84" s="279"/>
      <c r="M84" s="279"/>
      <c r="N84" s="94"/>
      <c r="O84" s="248"/>
      <c r="P84" s="255"/>
      <c r="R84" s="95"/>
    </row>
    <row r="85" spans="1:18" ht="18">
      <c r="A85" s="301"/>
      <c r="B85" s="301"/>
      <c r="C85" s="89"/>
      <c r="D85" s="55"/>
      <c r="E85" s="55" t="s">
        <v>218</v>
      </c>
      <c r="F85" s="92">
        <v>73</v>
      </c>
      <c r="G85" s="95"/>
      <c r="H85" s="93"/>
      <c r="I85" s="94"/>
      <c r="J85" s="268"/>
      <c r="K85" s="279"/>
      <c r="L85" s="279"/>
      <c r="M85" s="279"/>
      <c r="N85" s="94"/>
      <c r="O85" s="248"/>
      <c r="P85" s="255"/>
      <c r="R85" s="95"/>
    </row>
    <row r="86" spans="1:18" ht="16.5" customHeight="1">
      <c r="A86" s="301"/>
      <c r="B86" s="301"/>
      <c r="C86" s="89"/>
      <c r="D86" s="55" t="s">
        <v>219</v>
      </c>
      <c r="E86" s="55" t="s">
        <v>220</v>
      </c>
      <c r="F86" s="92">
        <v>74</v>
      </c>
      <c r="G86" s="95"/>
      <c r="H86" s="93"/>
      <c r="I86" s="94"/>
      <c r="J86" s="268"/>
      <c r="K86" s="279"/>
      <c r="L86" s="279"/>
      <c r="M86" s="279"/>
      <c r="N86" s="94"/>
      <c r="O86" s="248"/>
      <c r="P86" s="255"/>
      <c r="R86" s="95"/>
    </row>
    <row r="87" spans="1:18" ht="25.5">
      <c r="A87" s="301"/>
      <c r="B87" s="301"/>
      <c r="C87" s="89"/>
      <c r="D87" s="55" t="s">
        <v>221</v>
      </c>
      <c r="E87" s="55" t="s">
        <v>222</v>
      </c>
      <c r="F87" s="92">
        <v>75</v>
      </c>
      <c r="G87" s="95"/>
      <c r="H87" s="93"/>
      <c r="I87" s="94"/>
      <c r="J87" s="268"/>
      <c r="K87" s="95"/>
      <c r="L87" s="95"/>
      <c r="M87" s="95"/>
      <c r="N87" s="94"/>
      <c r="O87" s="248"/>
      <c r="P87" s="255"/>
      <c r="R87" s="95"/>
    </row>
    <row r="88" spans="1:18" ht="18">
      <c r="A88" s="301"/>
      <c r="B88" s="301"/>
      <c r="C88" s="89"/>
      <c r="D88" s="55" t="s">
        <v>223</v>
      </c>
      <c r="E88" s="55" t="s">
        <v>224</v>
      </c>
      <c r="F88" s="92">
        <v>76</v>
      </c>
      <c r="G88" s="95"/>
      <c r="H88" s="93"/>
      <c r="I88" s="94"/>
      <c r="J88" s="268"/>
      <c r="K88" s="95"/>
      <c r="L88" s="95"/>
      <c r="M88" s="95"/>
      <c r="N88" s="94"/>
      <c r="O88" s="248"/>
      <c r="P88" s="255"/>
      <c r="R88" s="95"/>
    </row>
    <row r="89" spans="1:18" ht="13.5" customHeight="1">
      <c r="A89" s="301"/>
      <c r="B89" s="301"/>
      <c r="C89" s="89" t="s">
        <v>225</v>
      </c>
      <c r="D89" s="285" t="s">
        <v>77</v>
      </c>
      <c r="E89" s="285"/>
      <c r="F89" s="92">
        <v>77</v>
      </c>
      <c r="G89" s="95">
        <v>40</v>
      </c>
      <c r="H89" s="93"/>
      <c r="I89" s="94">
        <v>50</v>
      </c>
      <c r="J89" s="268">
        <v>43</v>
      </c>
      <c r="K89" s="279">
        <v>15</v>
      </c>
      <c r="L89" s="279">
        <v>15</v>
      </c>
      <c r="M89" s="279">
        <v>15</v>
      </c>
      <c r="N89" s="280">
        <v>50</v>
      </c>
      <c r="O89" s="248">
        <f>N89/J89*100</f>
        <v>116.27906976744187</v>
      </c>
      <c r="P89" s="255">
        <f>J89/G89*100</f>
        <v>107.5</v>
      </c>
      <c r="R89" s="95"/>
    </row>
    <row r="90" spans="1:18" ht="30" customHeight="1">
      <c r="A90" s="301"/>
      <c r="B90" s="301"/>
      <c r="C90" s="300" t="s">
        <v>226</v>
      </c>
      <c r="D90" s="300"/>
      <c r="E90" s="300"/>
      <c r="F90" s="92">
        <v>78</v>
      </c>
      <c r="G90" s="95"/>
      <c r="H90" s="93"/>
      <c r="I90" s="94"/>
      <c r="J90" s="268"/>
      <c r="K90" s="279">
        <v>1</v>
      </c>
      <c r="L90" s="279">
        <v>0</v>
      </c>
      <c r="M90" s="279">
        <v>0</v>
      </c>
      <c r="N90" s="280">
        <v>1</v>
      </c>
      <c r="O90" s="248"/>
      <c r="P90" s="255"/>
      <c r="R90" s="95"/>
    </row>
    <row r="91" spans="1:18" ht="18.75" customHeight="1">
      <c r="A91" s="301"/>
      <c r="B91" s="301"/>
      <c r="C91" s="89" t="s">
        <v>14</v>
      </c>
      <c r="D91" s="305" t="s">
        <v>227</v>
      </c>
      <c r="E91" s="305"/>
      <c r="F91" s="92">
        <v>79</v>
      </c>
      <c r="G91" s="95"/>
      <c r="H91" s="93"/>
      <c r="I91" s="94"/>
      <c r="J91" s="268"/>
      <c r="K91" s="279"/>
      <c r="L91" s="279"/>
      <c r="M91" s="279"/>
      <c r="N91" s="94"/>
      <c r="O91" s="248"/>
      <c r="P91" s="255"/>
      <c r="R91" s="95"/>
    </row>
    <row r="92" spans="1:18" ht="18.75" customHeight="1">
      <c r="A92" s="301"/>
      <c r="B92" s="301"/>
      <c r="C92" s="89" t="s">
        <v>16</v>
      </c>
      <c r="D92" s="304" t="s">
        <v>228</v>
      </c>
      <c r="E92" s="304"/>
      <c r="F92" s="92">
        <v>80</v>
      </c>
      <c r="G92" s="95"/>
      <c r="H92" s="93"/>
      <c r="I92" s="94"/>
      <c r="J92" s="268"/>
      <c r="K92" s="279"/>
      <c r="L92" s="279"/>
      <c r="M92" s="279"/>
      <c r="N92" s="94"/>
      <c r="O92" s="248"/>
      <c r="P92" s="255"/>
      <c r="R92" s="95"/>
    </row>
    <row r="93" spans="1:18" ht="15" customHeight="1">
      <c r="A93" s="301"/>
      <c r="B93" s="301"/>
      <c r="C93" s="89" t="s">
        <v>64</v>
      </c>
      <c r="D93" s="304" t="s">
        <v>229</v>
      </c>
      <c r="E93" s="304"/>
      <c r="F93" s="92">
        <v>81</v>
      </c>
      <c r="G93" s="95"/>
      <c r="H93" s="93"/>
      <c r="I93" s="94"/>
      <c r="J93" s="268"/>
      <c r="K93" s="279"/>
      <c r="L93" s="279"/>
      <c r="M93" s="279"/>
      <c r="N93" s="94"/>
      <c r="O93" s="248"/>
      <c r="P93" s="255"/>
      <c r="Q93" s="275"/>
      <c r="R93" s="95"/>
    </row>
    <row r="94" spans="1:18" ht="15" customHeight="1">
      <c r="A94" s="301"/>
      <c r="B94" s="301"/>
      <c r="C94" s="89" t="s">
        <v>74</v>
      </c>
      <c r="D94" s="304" t="s">
        <v>230</v>
      </c>
      <c r="E94" s="304"/>
      <c r="F94" s="92">
        <v>82</v>
      </c>
      <c r="G94" s="95"/>
      <c r="H94" s="93"/>
      <c r="I94" s="94"/>
      <c r="J94" s="268"/>
      <c r="K94" s="279"/>
      <c r="L94" s="279"/>
      <c r="M94" s="279"/>
      <c r="N94" s="273"/>
      <c r="O94" s="248"/>
      <c r="P94" s="255"/>
      <c r="Q94" s="274"/>
      <c r="R94" s="95"/>
    </row>
    <row r="95" spans="1:18" ht="15" customHeight="1">
      <c r="A95" s="301"/>
      <c r="B95" s="301"/>
      <c r="C95" s="89" t="s">
        <v>76</v>
      </c>
      <c r="D95" s="304" t="s">
        <v>231</v>
      </c>
      <c r="E95" s="304"/>
      <c r="F95" s="92">
        <v>83</v>
      </c>
      <c r="G95" s="95"/>
      <c r="H95" s="93"/>
      <c r="I95" s="94"/>
      <c r="J95" s="268"/>
      <c r="K95" s="279"/>
      <c r="L95" s="279"/>
      <c r="M95" s="279"/>
      <c r="N95" s="94"/>
      <c r="O95" s="248"/>
      <c r="P95" s="255"/>
      <c r="R95" s="95"/>
    </row>
    <row r="96" spans="1:18" ht="15" customHeight="1">
      <c r="A96" s="301"/>
      <c r="B96" s="301"/>
      <c r="C96" s="89" t="s">
        <v>136</v>
      </c>
      <c r="D96" s="304" t="s">
        <v>232</v>
      </c>
      <c r="E96" s="304"/>
      <c r="F96" s="92">
        <v>84</v>
      </c>
      <c r="G96" s="95"/>
      <c r="H96" s="93"/>
      <c r="I96" s="94"/>
      <c r="J96" s="268"/>
      <c r="K96" s="279">
        <v>1</v>
      </c>
      <c r="L96" s="279">
        <v>0</v>
      </c>
      <c r="M96" s="279">
        <v>0</v>
      </c>
      <c r="N96" s="280">
        <v>1</v>
      </c>
      <c r="O96" s="248"/>
      <c r="P96" s="255"/>
      <c r="R96" s="95"/>
    </row>
    <row r="97" spans="1:18" ht="18.75" customHeight="1">
      <c r="A97" s="301"/>
      <c r="B97" s="301"/>
      <c r="C97" s="300" t="s">
        <v>233</v>
      </c>
      <c r="D97" s="300"/>
      <c r="E97" s="300"/>
      <c r="F97" s="92">
        <v>85</v>
      </c>
      <c r="G97" s="95">
        <f>G98+G111+G115+G124</f>
        <v>7966</v>
      </c>
      <c r="H97" s="93"/>
      <c r="I97" s="94">
        <f>I98+I111+I115+I124</f>
        <v>9015</v>
      </c>
      <c r="J97" s="94">
        <f>J98+J111+J115+J124</f>
        <v>8733</v>
      </c>
      <c r="K97" s="95">
        <f>K98+K124</f>
        <v>2572</v>
      </c>
      <c r="L97" s="95">
        <f>L98+L124</f>
        <v>2692</v>
      </c>
      <c r="M97" s="95">
        <f>M98+M124</f>
        <v>2512</v>
      </c>
      <c r="N97" s="94">
        <f>N98+N111+N115+N124</f>
        <v>10255</v>
      </c>
      <c r="O97" s="248">
        <f>N97/J97*100</f>
        <v>117.42814611244702</v>
      </c>
      <c r="P97" s="255">
        <f>J97/G97*100</f>
        <v>109.6284207883505</v>
      </c>
      <c r="R97" s="95"/>
    </row>
    <row r="98" spans="1:18" ht="18.75" customHeight="1">
      <c r="A98" s="301"/>
      <c r="B98" s="301"/>
      <c r="C98" s="89" t="s">
        <v>28</v>
      </c>
      <c r="D98" s="300" t="s">
        <v>234</v>
      </c>
      <c r="E98" s="300"/>
      <c r="F98" s="92">
        <v>86</v>
      </c>
      <c r="G98" s="95">
        <f>G99+G103</f>
        <v>7645</v>
      </c>
      <c r="H98" s="93"/>
      <c r="I98" s="94">
        <f aca="true" t="shared" si="2" ref="I98:N98">I99+I103</f>
        <v>8680</v>
      </c>
      <c r="J98" s="94">
        <f t="shared" si="2"/>
        <v>8413</v>
      </c>
      <c r="K98" s="95">
        <f t="shared" si="2"/>
        <v>2462</v>
      </c>
      <c r="L98" s="95">
        <f t="shared" si="2"/>
        <v>2582</v>
      </c>
      <c r="M98" s="95">
        <f t="shared" si="2"/>
        <v>2412</v>
      </c>
      <c r="N98" s="94">
        <f t="shared" si="2"/>
        <v>9880</v>
      </c>
      <c r="O98" s="248">
        <f>N98/J98*100</f>
        <v>117.43729941756804</v>
      </c>
      <c r="P98" s="255">
        <f>J98/G98*100</f>
        <v>110.04578155657292</v>
      </c>
      <c r="R98" s="95"/>
    </row>
    <row r="99" spans="1:18" ht="18.75" customHeight="1">
      <c r="A99" s="301"/>
      <c r="B99" s="301"/>
      <c r="C99" s="89" t="s">
        <v>30</v>
      </c>
      <c r="D99" s="285" t="s">
        <v>235</v>
      </c>
      <c r="E99" s="285"/>
      <c r="F99" s="92">
        <v>87</v>
      </c>
      <c r="G99" s="95">
        <f>G100+G101+G102</f>
        <v>6963</v>
      </c>
      <c r="H99" s="93"/>
      <c r="I99" s="94">
        <f>I100+I101+I102</f>
        <v>7968</v>
      </c>
      <c r="J99" s="94">
        <f>J100+J101+J102</f>
        <v>7732</v>
      </c>
      <c r="K99" s="95">
        <v>2280</v>
      </c>
      <c r="L99" s="95">
        <v>2400</v>
      </c>
      <c r="M99" s="95">
        <v>2230</v>
      </c>
      <c r="N99" s="94">
        <f>N100+N101+N102</f>
        <v>9180</v>
      </c>
      <c r="O99" s="248">
        <f>N99/J99*100</f>
        <v>118.72736678737714</v>
      </c>
      <c r="P99" s="255">
        <f>J99/G99*100</f>
        <v>111.04409019100963</v>
      </c>
      <c r="R99" s="95"/>
    </row>
    <row r="100" spans="1:18" ht="15" customHeight="1">
      <c r="A100" s="301"/>
      <c r="B100" s="301"/>
      <c r="C100" s="301"/>
      <c r="D100" s="285" t="s">
        <v>236</v>
      </c>
      <c r="E100" s="285"/>
      <c r="F100" s="92">
        <v>88</v>
      </c>
      <c r="G100" s="95">
        <v>6265</v>
      </c>
      <c r="H100" s="93"/>
      <c r="I100" s="94">
        <v>7192</v>
      </c>
      <c r="J100" s="268">
        <v>6982</v>
      </c>
      <c r="K100" s="95">
        <v>2050</v>
      </c>
      <c r="L100" s="95">
        <v>2100</v>
      </c>
      <c r="M100" s="95">
        <v>2030</v>
      </c>
      <c r="N100" s="280">
        <v>8280</v>
      </c>
      <c r="O100" s="248">
        <f>N100/J100*100</f>
        <v>118.5906617015182</v>
      </c>
      <c r="P100" s="255">
        <f>J100/G100*100</f>
        <v>111.44453312051077</v>
      </c>
      <c r="R100" s="95"/>
    </row>
    <row r="101" spans="1:18" ht="18.75" customHeight="1">
      <c r="A101" s="301"/>
      <c r="B101" s="301"/>
      <c r="C101" s="301"/>
      <c r="D101" s="285" t="s">
        <v>237</v>
      </c>
      <c r="E101" s="285"/>
      <c r="F101" s="92">
        <v>89</v>
      </c>
      <c r="G101" s="95">
        <v>698</v>
      </c>
      <c r="H101" s="93"/>
      <c r="I101" s="94">
        <v>776</v>
      </c>
      <c r="J101" s="268">
        <v>750</v>
      </c>
      <c r="K101" s="95">
        <v>230</v>
      </c>
      <c r="L101" s="95">
        <v>300</v>
      </c>
      <c r="M101" s="95">
        <v>200</v>
      </c>
      <c r="N101" s="280">
        <v>900</v>
      </c>
      <c r="O101" s="248">
        <f>N101/J101*100</f>
        <v>120</v>
      </c>
      <c r="P101" s="255">
        <f>J101/G101*100</f>
        <v>107.44985673352436</v>
      </c>
      <c r="R101" s="95"/>
    </row>
    <row r="102" spans="1:18" ht="18.75" customHeight="1">
      <c r="A102" s="301"/>
      <c r="B102" s="301"/>
      <c r="C102" s="301"/>
      <c r="D102" s="285" t="s">
        <v>238</v>
      </c>
      <c r="E102" s="285"/>
      <c r="F102" s="92">
        <v>90</v>
      </c>
      <c r="G102" s="95"/>
      <c r="H102" s="93"/>
      <c r="I102" s="94"/>
      <c r="J102" s="268"/>
      <c r="K102" s="95"/>
      <c r="L102" s="95"/>
      <c r="M102" s="95"/>
      <c r="N102" s="94"/>
      <c r="O102" s="248"/>
      <c r="P102" s="255"/>
      <c r="R102" s="95"/>
    </row>
    <row r="103" spans="1:18" ht="18.75" customHeight="1">
      <c r="A103" s="301"/>
      <c r="B103" s="301"/>
      <c r="C103" s="89" t="s">
        <v>32</v>
      </c>
      <c r="D103" s="285" t="s">
        <v>239</v>
      </c>
      <c r="E103" s="285"/>
      <c r="F103" s="92">
        <v>91</v>
      </c>
      <c r="G103" s="95">
        <v>682</v>
      </c>
      <c r="H103" s="93"/>
      <c r="I103" s="94">
        <v>712</v>
      </c>
      <c r="J103" s="268">
        <v>681</v>
      </c>
      <c r="K103" s="95">
        <v>182</v>
      </c>
      <c r="L103" s="95">
        <v>182</v>
      </c>
      <c r="M103" s="95">
        <v>182</v>
      </c>
      <c r="N103" s="94">
        <v>700</v>
      </c>
      <c r="O103" s="248">
        <f>N103/J103*100</f>
        <v>102.79001468428781</v>
      </c>
      <c r="P103" s="255">
        <f>J103/G103*100</f>
        <v>99.8533724340176</v>
      </c>
      <c r="R103" s="95"/>
    </row>
    <row r="104" spans="1:18" ht="26.25" customHeight="1">
      <c r="A104" s="301"/>
      <c r="B104" s="301"/>
      <c r="C104" s="89"/>
      <c r="D104" s="285" t="s">
        <v>240</v>
      </c>
      <c r="E104" s="285"/>
      <c r="F104" s="92">
        <v>92</v>
      </c>
      <c r="G104" s="95"/>
      <c r="H104" s="93"/>
      <c r="I104" s="94"/>
      <c r="J104" s="268"/>
      <c r="K104" s="95"/>
      <c r="L104" s="95"/>
      <c r="M104" s="95"/>
      <c r="N104" s="94"/>
      <c r="O104" s="248"/>
      <c r="P104" s="255"/>
      <c r="R104" s="95"/>
    </row>
    <row r="105" spans="1:18" ht="18">
      <c r="A105" s="301"/>
      <c r="B105" s="301"/>
      <c r="C105" s="89"/>
      <c r="D105" s="55"/>
      <c r="E105" s="55" t="s">
        <v>241</v>
      </c>
      <c r="F105" s="92">
        <v>93</v>
      </c>
      <c r="G105" s="95"/>
      <c r="H105" s="93"/>
      <c r="I105" s="94"/>
      <c r="J105" s="268"/>
      <c r="K105" s="95"/>
      <c r="L105" s="95"/>
      <c r="M105" s="95"/>
      <c r="N105" s="94"/>
      <c r="O105" s="248"/>
      <c r="P105" s="255"/>
      <c r="R105" s="95"/>
    </row>
    <row r="106" spans="1:18" ht="25.5">
      <c r="A106" s="301"/>
      <c r="B106" s="301"/>
      <c r="C106" s="89"/>
      <c r="D106" s="55"/>
      <c r="E106" s="55" t="s">
        <v>242</v>
      </c>
      <c r="F106" s="92">
        <v>94</v>
      </c>
      <c r="G106" s="95"/>
      <c r="H106" s="93"/>
      <c r="I106" s="94"/>
      <c r="J106" s="268"/>
      <c r="K106" s="95"/>
      <c r="L106" s="95"/>
      <c r="M106" s="95"/>
      <c r="N106" s="94"/>
      <c r="O106" s="248"/>
      <c r="P106" s="255"/>
      <c r="R106" s="95"/>
    </row>
    <row r="107" spans="1:18" ht="18.75" customHeight="1">
      <c r="A107" s="301"/>
      <c r="B107" s="301"/>
      <c r="C107" s="89"/>
      <c r="D107" s="285" t="s">
        <v>243</v>
      </c>
      <c r="E107" s="285"/>
      <c r="F107" s="92">
        <v>95</v>
      </c>
      <c r="G107" s="95">
        <v>682</v>
      </c>
      <c r="H107" s="93"/>
      <c r="I107" s="94">
        <v>712</v>
      </c>
      <c r="J107" s="268">
        <v>681</v>
      </c>
      <c r="K107" s="95">
        <v>182</v>
      </c>
      <c r="L107" s="95">
        <v>182</v>
      </c>
      <c r="M107" s="95">
        <v>182</v>
      </c>
      <c r="N107" s="94">
        <v>700</v>
      </c>
      <c r="O107" s="248">
        <f>N107/J107*100</f>
        <v>102.79001468428781</v>
      </c>
      <c r="P107" s="255">
        <f>J107/G107*100</f>
        <v>99.8533724340176</v>
      </c>
      <c r="R107" s="95"/>
    </row>
    <row r="108" spans="1:18" ht="18.75" customHeight="1">
      <c r="A108" s="301"/>
      <c r="B108" s="301"/>
      <c r="C108" s="89"/>
      <c r="D108" s="285" t="s">
        <v>244</v>
      </c>
      <c r="E108" s="285"/>
      <c r="F108" s="92">
        <v>96</v>
      </c>
      <c r="G108" s="95"/>
      <c r="H108" s="93"/>
      <c r="I108" s="94"/>
      <c r="J108" s="268"/>
      <c r="K108" s="95"/>
      <c r="L108" s="95"/>
      <c r="M108" s="95"/>
      <c r="N108" s="94"/>
      <c r="O108" s="248"/>
      <c r="P108" s="255"/>
      <c r="R108" s="95"/>
    </row>
    <row r="109" spans="1:18" ht="18.75" customHeight="1">
      <c r="A109" s="301"/>
      <c r="B109" s="301"/>
      <c r="C109" s="89"/>
      <c r="D109" s="285" t="s">
        <v>245</v>
      </c>
      <c r="E109" s="285"/>
      <c r="F109" s="92">
        <v>97</v>
      </c>
      <c r="G109" s="95"/>
      <c r="H109" s="93"/>
      <c r="I109" s="94"/>
      <c r="J109" s="268"/>
      <c r="K109" s="95"/>
      <c r="L109" s="95"/>
      <c r="M109" s="95"/>
      <c r="N109" s="94"/>
      <c r="O109" s="248"/>
      <c r="P109" s="255"/>
      <c r="R109" s="95"/>
    </row>
    <row r="110" spans="1:18" ht="18.75" customHeight="1">
      <c r="A110" s="301"/>
      <c r="B110" s="301"/>
      <c r="C110" s="89"/>
      <c r="D110" s="285" t="s">
        <v>246</v>
      </c>
      <c r="E110" s="285"/>
      <c r="F110" s="92">
        <v>98</v>
      </c>
      <c r="G110" s="95"/>
      <c r="H110" s="93"/>
      <c r="I110" s="94"/>
      <c r="J110" s="268"/>
      <c r="K110" s="95"/>
      <c r="L110" s="95"/>
      <c r="M110" s="95"/>
      <c r="N110" s="94"/>
      <c r="O110" s="248"/>
      <c r="P110" s="255"/>
      <c r="R110" s="95"/>
    </row>
    <row r="111" spans="1:18" ht="18.75" customHeight="1">
      <c r="A111" s="301"/>
      <c r="B111" s="301"/>
      <c r="C111" s="89" t="s">
        <v>34</v>
      </c>
      <c r="D111" s="285" t="s">
        <v>247</v>
      </c>
      <c r="E111" s="285"/>
      <c r="F111" s="92">
        <v>99</v>
      </c>
      <c r="G111" s="95"/>
      <c r="H111" s="93"/>
      <c r="I111" s="94"/>
      <c r="J111" s="268"/>
      <c r="K111" s="95"/>
      <c r="L111" s="95"/>
      <c r="M111" s="95"/>
      <c r="N111" s="94"/>
      <c r="O111" s="248"/>
      <c r="P111" s="255"/>
      <c r="R111" s="95"/>
    </row>
    <row r="112" spans="1:18" ht="18.75" customHeight="1">
      <c r="A112" s="301"/>
      <c r="B112" s="301"/>
      <c r="C112" s="89"/>
      <c r="D112" s="285" t="s">
        <v>248</v>
      </c>
      <c r="E112" s="285"/>
      <c r="F112" s="92">
        <v>100</v>
      </c>
      <c r="G112" s="95"/>
      <c r="H112" s="93"/>
      <c r="I112" s="94"/>
      <c r="J112" s="268"/>
      <c r="K112" s="95"/>
      <c r="L112" s="95"/>
      <c r="M112" s="95"/>
      <c r="N112" s="94"/>
      <c r="O112" s="248"/>
      <c r="P112" s="255"/>
      <c r="R112" s="95"/>
    </row>
    <row r="113" spans="1:18" ht="18.75" customHeight="1">
      <c r="A113" s="301"/>
      <c r="B113" s="301"/>
      <c r="C113" s="89"/>
      <c r="D113" s="285" t="s">
        <v>249</v>
      </c>
      <c r="E113" s="285"/>
      <c r="F113" s="92">
        <v>101</v>
      </c>
      <c r="G113" s="95"/>
      <c r="H113" s="93"/>
      <c r="I113" s="94"/>
      <c r="J113" s="268"/>
      <c r="K113" s="95"/>
      <c r="L113" s="95"/>
      <c r="M113" s="95"/>
      <c r="N113" s="94"/>
      <c r="O113" s="248"/>
      <c r="P113" s="255"/>
      <c r="R113" s="95"/>
    </row>
    <row r="114" spans="1:18" ht="26.25" customHeight="1">
      <c r="A114" s="301"/>
      <c r="B114" s="301"/>
      <c r="C114" s="89"/>
      <c r="D114" s="285" t="s">
        <v>250</v>
      </c>
      <c r="E114" s="285"/>
      <c r="F114" s="92">
        <v>102</v>
      </c>
      <c r="G114" s="95"/>
      <c r="H114" s="93"/>
      <c r="I114" s="94"/>
      <c r="J114" s="268"/>
      <c r="K114" s="95"/>
      <c r="L114" s="95"/>
      <c r="M114" s="95"/>
      <c r="N114" s="94"/>
      <c r="O114" s="248"/>
      <c r="P114" s="255"/>
      <c r="R114" s="95"/>
    </row>
    <row r="115" spans="1:18" ht="26.25" customHeight="1">
      <c r="A115" s="301"/>
      <c r="B115" s="301"/>
      <c r="C115" s="89" t="s">
        <v>37</v>
      </c>
      <c r="D115" s="285" t="s">
        <v>251</v>
      </c>
      <c r="E115" s="285"/>
      <c r="F115" s="92">
        <v>103</v>
      </c>
      <c r="G115" s="95"/>
      <c r="H115" s="93"/>
      <c r="I115" s="94"/>
      <c r="J115" s="268"/>
      <c r="K115" s="95"/>
      <c r="L115" s="95"/>
      <c r="M115" s="95"/>
      <c r="N115" s="94"/>
      <c r="O115" s="248"/>
      <c r="P115" s="255"/>
      <c r="R115" s="95"/>
    </row>
    <row r="116" spans="1:18" ht="13.5" customHeight="1">
      <c r="A116" s="301"/>
      <c r="B116" s="301"/>
      <c r="C116" s="301"/>
      <c r="D116" s="285" t="s">
        <v>252</v>
      </c>
      <c r="E116" s="285"/>
      <c r="F116" s="92">
        <v>104</v>
      </c>
      <c r="G116" s="95"/>
      <c r="H116" s="93"/>
      <c r="I116" s="94"/>
      <c r="J116" s="268"/>
      <c r="K116" s="95"/>
      <c r="L116" s="95"/>
      <c r="M116" s="95"/>
      <c r="N116" s="94"/>
      <c r="O116" s="248"/>
      <c r="P116" s="255"/>
      <c r="R116" s="95"/>
    </row>
    <row r="117" spans="1:18" ht="13.5" customHeight="1">
      <c r="A117" s="301"/>
      <c r="B117" s="301"/>
      <c r="C117" s="301"/>
      <c r="D117" s="55"/>
      <c r="E117" s="102" t="s">
        <v>253</v>
      </c>
      <c r="F117" s="92">
        <v>105</v>
      </c>
      <c r="G117" s="95"/>
      <c r="H117" s="93"/>
      <c r="I117" s="94"/>
      <c r="J117" s="268"/>
      <c r="K117" s="95"/>
      <c r="L117" s="95"/>
      <c r="M117" s="95"/>
      <c r="N117" s="94"/>
      <c r="O117" s="248"/>
      <c r="P117" s="255"/>
      <c r="R117" s="95"/>
    </row>
    <row r="118" spans="1:18" ht="13.5" customHeight="1">
      <c r="A118" s="301"/>
      <c r="B118" s="301"/>
      <c r="C118" s="301"/>
      <c r="D118" s="55"/>
      <c r="E118" s="102" t="s">
        <v>254</v>
      </c>
      <c r="F118" s="92">
        <v>106</v>
      </c>
      <c r="G118" s="95"/>
      <c r="H118" s="93"/>
      <c r="I118" s="94"/>
      <c r="J118" s="268"/>
      <c r="K118" s="95"/>
      <c r="L118" s="95"/>
      <c r="M118" s="95"/>
      <c r="N118" s="94"/>
      <c r="O118" s="248"/>
      <c r="P118" s="255"/>
      <c r="R118" s="95"/>
    </row>
    <row r="119" spans="1:18" ht="18.75" customHeight="1">
      <c r="A119" s="301"/>
      <c r="B119" s="301"/>
      <c r="C119" s="301"/>
      <c r="D119" s="285" t="s">
        <v>255</v>
      </c>
      <c r="E119" s="285"/>
      <c r="F119" s="92">
        <v>107</v>
      </c>
      <c r="G119" s="95"/>
      <c r="H119" s="93"/>
      <c r="I119" s="94"/>
      <c r="J119" s="268"/>
      <c r="K119" s="95"/>
      <c r="L119" s="95"/>
      <c r="M119" s="95"/>
      <c r="N119" s="94"/>
      <c r="O119" s="248"/>
      <c r="P119" s="255"/>
      <c r="R119" s="95"/>
    </row>
    <row r="120" spans="1:18" ht="14.25" customHeight="1">
      <c r="A120" s="301"/>
      <c r="B120" s="301"/>
      <c r="C120" s="301"/>
      <c r="D120" s="55"/>
      <c r="E120" s="102" t="s">
        <v>253</v>
      </c>
      <c r="F120" s="92">
        <v>108</v>
      </c>
      <c r="G120" s="95"/>
      <c r="H120" s="93"/>
      <c r="I120" s="94"/>
      <c r="J120" s="268"/>
      <c r="K120" s="95"/>
      <c r="L120" s="95"/>
      <c r="M120" s="95"/>
      <c r="N120" s="94"/>
      <c r="O120" s="248"/>
      <c r="P120" s="255"/>
      <c r="R120" s="95"/>
    </row>
    <row r="121" spans="1:18" ht="14.25" customHeight="1">
      <c r="A121" s="301"/>
      <c r="B121" s="301"/>
      <c r="C121" s="301"/>
      <c r="D121" s="55"/>
      <c r="E121" s="102" t="s">
        <v>254</v>
      </c>
      <c r="F121" s="92">
        <v>109</v>
      </c>
      <c r="G121" s="95"/>
      <c r="H121" s="93"/>
      <c r="I121" s="94"/>
      <c r="J121" s="268"/>
      <c r="K121" s="95"/>
      <c r="L121" s="95"/>
      <c r="M121" s="95"/>
      <c r="N121" s="94"/>
      <c r="O121" s="248"/>
      <c r="P121" s="255"/>
      <c r="R121" s="95"/>
    </row>
    <row r="122" spans="1:18" ht="16.5" customHeight="1">
      <c r="A122" s="301"/>
      <c r="B122" s="301"/>
      <c r="C122" s="301"/>
      <c r="D122" s="285" t="s">
        <v>256</v>
      </c>
      <c r="E122" s="285"/>
      <c r="F122" s="92">
        <v>110</v>
      </c>
      <c r="G122" s="95"/>
      <c r="H122" s="93"/>
      <c r="I122" s="94"/>
      <c r="J122" s="268"/>
      <c r="K122" s="95"/>
      <c r="L122" s="95"/>
      <c r="M122" s="95"/>
      <c r="N122" s="94"/>
      <c r="O122" s="248"/>
      <c r="P122" s="255"/>
      <c r="R122" s="95"/>
    </row>
    <row r="123" spans="1:18" ht="18.75" customHeight="1">
      <c r="A123" s="301"/>
      <c r="B123" s="301"/>
      <c r="C123" s="89"/>
      <c r="D123" s="285" t="s">
        <v>257</v>
      </c>
      <c r="E123" s="285"/>
      <c r="F123" s="92">
        <v>111</v>
      </c>
      <c r="G123" s="95"/>
      <c r="H123" s="93"/>
      <c r="I123" s="94"/>
      <c r="J123" s="268"/>
      <c r="K123" s="95"/>
      <c r="L123" s="95"/>
      <c r="M123" s="95"/>
      <c r="N123" s="94"/>
      <c r="O123" s="248"/>
      <c r="P123" s="255"/>
      <c r="R123" s="95"/>
    </row>
    <row r="124" spans="1:18" ht="18.75" customHeight="1">
      <c r="A124" s="301"/>
      <c r="B124" s="301"/>
      <c r="C124" s="89" t="s">
        <v>39</v>
      </c>
      <c r="D124" s="285" t="s">
        <v>40</v>
      </c>
      <c r="E124" s="285"/>
      <c r="F124" s="92">
        <v>112</v>
      </c>
      <c r="G124" s="95">
        <v>321</v>
      </c>
      <c r="H124" s="93"/>
      <c r="I124" s="94">
        <v>335</v>
      </c>
      <c r="J124" s="268">
        <v>320</v>
      </c>
      <c r="K124" s="95">
        <v>110</v>
      </c>
      <c r="L124" s="95">
        <v>110</v>
      </c>
      <c r="M124" s="95">
        <v>100</v>
      </c>
      <c r="N124" s="280">
        <v>375</v>
      </c>
      <c r="O124" s="248">
        <f>N124/J124*100</f>
        <v>117.1875</v>
      </c>
      <c r="P124" s="255">
        <f>J124/G124*100</f>
        <v>99.68847352024922</v>
      </c>
      <c r="Q124" s="274"/>
      <c r="R124" s="95"/>
    </row>
    <row r="125" spans="1:18" ht="26.25" customHeight="1">
      <c r="A125" s="301"/>
      <c r="B125" s="301"/>
      <c r="C125" s="300" t="s">
        <v>258</v>
      </c>
      <c r="D125" s="300"/>
      <c r="E125" s="300"/>
      <c r="F125" s="92">
        <v>113</v>
      </c>
      <c r="G125" s="95">
        <v>3</v>
      </c>
      <c r="H125" s="93"/>
      <c r="I125" s="94">
        <v>11</v>
      </c>
      <c r="J125" s="268">
        <v>10</v>
      </c>
      <c r="K125" s="279">
        <v>8</v>
      </c>
      <c r="L125" s="279">
        <v>8</v>
      </c>
      <c r="M125" s="279">
        <v>7</v>
      </c>
      <c r="N125" s="280">
        <v>27</v>
      </c>
      <c r="O125" s="248">
        <f>N125/J125*100</f>
        <v>270</v>
      </c>
      <c r="P125" s="255">
        <f>J125/G125*100</f>
        <v>333.33333333333337</v>
      </c>
      <c r="R125" s="95"/>
    </row>
    <row r="126" spans="1:18" ht="18.75" customHeight="1">
      <c r="A126" s="301"/>
      <c r="B126" s="301"/>
      <c r="C126" s="89" t="s">
        <v>14</v>
      </c>
      <c r="D126" s="285" t="s">
        <v>259</v>
      </c>
      <c r="E126" s="285"/>
      <c r="F126" s="92">
        <v>114</v>
      </c>
      <c r="G126" s="95">
        <v>0</v>
      </c>
      <c r="H126" s="93"/>
      <c r="I126" s="94">
        <v>1</v>
      </c>
      <c r="J126" s="268"/>
      <c r="K126" s="279">
        <v>1</v>
      </c>
      <c r="L126" s="279">
        <v>1</v>
      </c>
      <c r="M126" s="279">
        <v>0</v>
      </c>
      <c r="N126" s="280">
        <v>2</v>
      </c>
      <c r="O126" s="248"/>
      <c r="P126" s="255" t="e">
        <f>J126/G126*100</f>
        <v>#DIV/0!</v>
      </c>
      <c r="R126" s="95"/>
    </row>
    <row r="127" spans="1:18" ht="18.75" customHeight="1">
      <c r="A127" s="301"/>
      <c r="B127" s="301"/>
      <c r="C127" s="89"/>
      <c r="D127" s="285" t="s">
        <v>260</v>
      </c>
      <c r="E127" s="285"/>
      <c r="F127" s="92">
        <v>115</v>
      </c>
      <c r="G127" s="95">
        <v>0</v>
      </c>
      <c r="H127" s="93"/>
      <c r="I127" s="94">
        <v>1</v>
      </c>
      <c r="J127" s="268"/>
      <c r="K127" s="279">
        <v>1</v>
      </c>
      <c r="L127" s="279">
        <v>1</v>
      </c>
      <c r="M127" s="279">
        <v>0</v>
      </c>
      <c r="N127" s="280">
        <v>2</v>
      </c>
      <c r="O127" s="248"/>
      <c r="P127" s="255" t="e">
        <f>J127/G127*100</f>
        <v>#DIV/0!</v>
      </c>
      <c r="R127" s="95"/>
    </row>
    <row r="128" spans="1:18" ht="18.75" customHeight="1">
      <c r="A128" s="301"/>
      <c r="B128" s="301"/>
      <c r="C128" s="89"/>
      <c r="D128" s="285" t="s">
        <v>261</v>
      </c>
      <c r="E128" s="285"/>
      <c r="F128" s="92">
        <v>116</v>
      </c>
      <c r="G128" s="95"/>
      <c r="H128" s="93"/>
      <c r="I128" s="94"/>
      <c r="J128" s="268"/>
      <c r="K128" s="95"/>
      <c r="L128" s="95"/>
      <c r="M128" s="95"/>
      <c r="N128" s="94"/>
      <c r="O128" s="248"/>
      <c r="P128" s="255"/>
      <c r="R128" s="95"/>
    </row>
    <row r="129" spans="1:18" ht="18.75" customHeight="1">
      <c r="A129" s="301"/>
      <c r="B129" s="301"/>
      <c r="C129" s="89" t="s">
        <v>16</v>
      </c>
      <c r="D129" s="285" t="s">
        <v>262</v>
      </c>
      <c r="E129" s="285"/>
      <c r="F129" s="92">
        <v>117</v>
      </c>
      <c r="G129" s="95"/>
      <c r="H129" s="93"/>
      <c r="I129" s="94"/>
      <c r="J129" s="268"/>
      <c r="K129" s="95"/>
      <c r="L129" s="95"/>
      <c r="M129" s="95"/>
      <c r="N129" s="94"/>
      <c r="O129" s="248"/>
      <c r="P129" s="255"/>
      <c r="R129" s="95"/>
    </row>
    <row r="130" spans="1:18" ht="18.75" customHeight="1">
      <c r="A130" s="301"/>
      <c r="B130" s="301"/>
      <c r="C130" s="89" t="s">
        <v>64</v>
      </c>
      <c r="D130" s="285" t="s">
        <v>263</v>
      </c>
      <c r="E130" s="285"/>
      <c r="F130" s="92">
        <v>118</v>
      </c>
      <c r="G130" s="95"/>
      <c r="H130" s="93"/>
      <c r="I130" s="94"/>
      <c r="J130" s="268"/>
      <c r="K130" s="95"/>
      <c r="L130" s="95"/>
      <c r="M130" s="95"/>
      <c r="N130" s="94"/>
      <c r="O130" s="248"/>
      <c r="P130" s="255"/>
      <c r="R130" s="95"/>
    </row>
    <row r="131" spans="1:18" ht="18.75" customHeight="1">
      <c r="A131" s="301"/>
      <c r="B131" s="301"/>
      <c r="C131" s="89" t="s">
        <v>74</v>
      </c>
      <c r="D131" s="285" t="s">
        <v>77</v>
      </c>
      <c r="E131" s="285"/>
      <c r="F131" s="92">
        <v>119</v>
      </c>
      <c r="G131" s="95"/>
      <c r="H131" s="93"/>
      <c r="I131" s="94"/>
      <c r="J131" s="268"/>
      <c r="K131" s="95"/>
      <c r="L131" s="95"/>
      <c r="M131" s="95"/>
      <c r="N131" s="94"/>
      <c r="O131" s="248"/>
      <c r="P131" s="255"/>
      <c r="R131" s="95"/>
    </row>
    <row r="132" spans="1:18" ht="18.75" customHeight="1">
      <c r="A132" s="301"/>
      <c r="B132" s="301"/>
      <c r="C132" s="89" t="s">
        <v>76</v>
      </c>
      <c r="D132" s="285" t="s">
        <v>264</v>
      </c>
      <c r="E132" s="285"/>
      <c r="F132" s="92">
        <v>120</v>
      </c>
      <c r="G132" s="95">
        <v>3</v>
      </c>
      <c r="H132" s="93"/>
      <c r="I132" s="94">
        <v>10</v>
      </c>
      <c r="J132" s="268">
        <v>10</v>
      </c>
      <c r="K132" s="279">
        <v>7</v>
      </c>
      <c r="L132" s="279">
        <v>7</v>
      </c>
      <c r="M132" s="279">
        <v>7</v>
      </c>
      <c r="N132" s="280">
        <v>25</v>
      </c>
      <c r="O132" s="248">
        <f>N132/J132*100</f>
        <v>250</v>
      </c>
      <c r="P132" s="255"/>
      <c r="R132" s="95"/>
    </row>
    <row r="133" spans="1:18" ht="26.25" customHeight="1">
      <c r="A133" s="301"/>
      <c r="B133" s="301"/>
      <c r="C133" s="88" t="s">
        <v>265</v>
      </c>
      <c r="D133" s="303" t="s">
        <v>266</v>
      </c>
      <c r="E133" s="303"/>
      <c r="F133" s="92">
        <v>121</v>
      </c>
      <c r="G133" s="95"/>
      <c r="H133" s="93"/>
      <c r="I133" s="94"/>
      <c r="J133" s="268"/>
      <c r="K133" s="95"/>
      <c r="L133" s="95"/>
      <c r="M133" s="95"/>
      <c r="N133" s="94"/>
      <c r="O133" s="248"/>
      <c r="P133" s="255"/>
      <c r="R133" s="95"/>
    </row>
    <row r="134" spans="1:18" ht="18">
      <c r="A134" s="301"/>
      <c r="B134" s="89"/>
      <c r="C134" s="91"/>
      <c r="D134" s="103" t="s">
        <v>138</v>
      </c>
      <c r="E134" s="49" t="s">
        <v>267</v>
      </c>
      <c r="F134" s="92">
        <v>122</v>
      </c>
      <c r="G134" s="95"/>
      <c r="H134" s="93"/>
      <c r="I134" s="94"/>
      <c r="J134" s="268"/>
      <c r="K134" s="95"/>
      <c r="L134" s="95"/>
      <c r="M134" s="95"/>
      <c r="N134" s="94"/>
      <c r="O134" s="248"/>
      <c r="P134" s="255"/>
      <c r="R134" s="95"/>
    </row>
    <row r="135" spans="1:18" ht="18">
      <c r="A135" s="301"/>
      <c r="B135" s="89"/>
      <c r="C135" s="91"/>
      <c r="D135" s="103" t="s">
        <v>268</v>
      </c>
      <c r="E135" s="102" t="s">
        <v>269</v>
      </c>
      <c r="F135" s="92">
        <v>123</v>
      </c>
      <c r="G135" s="95"/>
      <c r="H135" s="93"/>
      <c r="I135" s="94"/>
      <c r="J135" s="268"/>
      <c r="K135" s="95"/>
      <c r="L135" s="95"/>
      <c r="M135" s="95"/>
      <c r="N135" s="94"/>
      <c r="O135" s="248"/>
      <c r="P135" s="255"/>
      <c r="R135" s="95"/>
    </row>
    <row r="136" spans="1:18" ht="18">
      <c r="A136" s="301"/>
      <c r="B136" s="89"/>
      <c r="C136" s="91"/>
      <c r="D136" s="103" t="s">
        <v>270</v>
      </c>
      <c r="E136" s="102" t="s">
        <v>271</v>
      </c>
      <c r="F136" s="92">
        <v>124</v>
      </c>
      <c r="G136" s="95"/>
      <c r="H136" s="93"/>
      <c r="I136" s="94"/>
      <c r="J136" s="268"/>
      <c r="K136" s="95"/>
      <c r="L136" s="95"/>
      <c r="M136" s="95"/>
      <c r="N136" s="94"/>
      <c r="O136" s="248"/>
      <c r="P136" s="255"/>
      <c r="R136" s="95"/>
    </row>
    <row r="137" spans="1:18" ht="25.5">
      <c r="A137" s="301"/>
      <c r="B137" s="89"/>
      <c r="C137" s="91"/>
      <c r="D137" s="103" t="s">
        <v>140</v>
      </c>
      <c r="E137" s="49" t="s">
        <v>272</v>
      </c>
      <c r="F137" s="92">
        <v>125</v>
      </c>
      <c r="G137" s="95"/>
      <c r="H137" s="93"/>
      <c r="I137" s="94"/>
      <c r="J137" s="268"/>
      <c r="K137" s="95"/>
      <c r="L137" s="95"/>
      <c r="M137" s="95"/>
      <c r="N137" s="94"/>
      <c r="O137" s="248"/>
      <c r="P137" s="255"/>
      <c r="R137" s="95"/>
    </row>
    <row r="138" spans="1:18" ht="21.75" customHeight="1">
      <c r="A138" s="301"/>
      <c r="B138" s="89"/>
      <c r="C138" s="89"/>
      <c r="D138" s="55" t="s">
        <v>273</v>
      </c>
      <c r="E138" s="55" t="s">
        <v>274</v>
      </c>
      <c r="F138" s="92">
        <v>126</v>
      </c>
      <c r="G138" s="95"/>
      <c r="H138" s="93"/>
      <c r="I138" s="94"/>
      <c r="J138" s="268"/>
      <c r="K138" s="95"/>
      <c r="L138" s="95"/>
      <c r="M138" s="95"/>
      <c r="N138" s="94"/>
      <c r="O138" s="248"/>
      <c r="P138" s="255"/>
      <c r="R138" s="95"/>
    </row>
    <row r="139" spans="1:18" ht="13.5" customHeight="1">
      <c r="A139" s="301"/>
      <c r="B139" s="89"/>
      <c r="C139" s="89"/>
      <c r="D139" s="55"/>
      <c r="E139" s="55" t="s">
        <v>275</v>
      </c>
      <c r="F139" s="92">
        <v>127</v>
      </c>
      <c r="G139" s="95"/>
      <c r="H139" s="93"/>
      <c r="I139" s="94"/>
      <c r="J139" s="268"/>
      <c r="K139" s="95"/>
      <c r="L139" s="95"/>
      <c r="M139" s="95"/>
      <c r="N139" s="94"/>
      <c r="O139" s="248"/>
      <c r="P139" s="255"/>
      <c r="R139" s="95"/>
    </row>
    <row r="140" spans="1:18" ht="15" customHeight="1">
      <c r="A140" s="301"/>
      <c r="B140" s="89"/>
      <c r="C140" s="89"/>
      <c r="D140" s="55"/>
      <c r="E140" s="55" t="s">
        <v>276</v>
      </c>
      <c r="F140" s="92">
        <v>128</v>
      </c>
      <c r="G140" s="95"/>
      <c r="H140" s="93"/>
      <c r="I140" s="94"/>
      <c r="J140" s="268"/>
      <c r="K140" s="95"/>
      <c r="L140" s="95"/>
      <c r="M140" s="95"/>
      <c r="N140" s="94"/>
      <c r="O140" s="248"/>
      <c r="P140" s="255"/>
      <c r="R140" s="95"/>
    </row>
    <row r="141" spans="1:18" ht="13.5" customHeight="1">
      <c r="A141" s="301"/>
      <c r="B141" s="89"/>
      <c r="C141" s="89"/>
      <c r="D141" s="55"/>
      <c r="E141" s="55" t="s">
        <v>277</v>
      </c>
      <c r="F141" s="92">
        <v>129</v>
      </c>
      <c r="G141" s="95"/>
      <c r="H141" s="93"/>
      <c r="I141" s="94"/>
      <c r="J141" s="268"/>
      <c r="K141" s="95"/>
      <c r="L141" s="95"/>
      <c r="M141" s="95"/>
      <c r="N141" s="94"/>
      <c r="O141" s="248"/>
      <c r="P141" s="255"/>
      <c r="R141" s="95"/>
    </row>
    <row r="142" spans="1:18" ht="18.75" customHeight="1">
      <c r="A142" s="301"/>
      <c r="B142" s="89">
        <v>2</v>
      </c>
      <c r="C142" s="89"/>
      <c r="D142" s="285" t="s">
        <v>278</v>
      </c>
      <c r="E142" s="285"/>
      <c r="F142" s="92">
        <v>130</v>
      </c>
      <c r="G142" s="95"/>
      <c r="H142" s="93"/>
      <c r="I142" s="94"/>
      <c r="J142" s="268"/>
      <c r="K142" s="95"/>
      <c r="L142" s="95"/>
      <c r="M142" s="95"/>
      <c r="N142" s="94"/>
      <c r="O142" s="248"/>
      <c r="P142" s="255"/>
      <c r="R142" s="95"/>
    </row>
    <row r="143" spans="1:18" ht="18.75" customHeight="1">
      <c r="A143" s="301"/>
      <c r="B143" s="301"/>
      <c r="C143" s="89" t="s">
        <v>14</v>
      </c>
      <c r="D143" s="285" t="s">
        <v>279</v>
      </c>
      <c r="E143" s="285"/>
      <c r="F143" s="92">
        <v>131</v>
      </c>
      <c r="G143" s="95"/>
      <c r="H143" s="93"/>
      <c r="I143" s="94"/>
      <c r="J143" s="268"/>
      <c r="K143" s="95"/>
      <c r="L143" s="95"/>
      <c r="M143" s="95"/>
      <c r="N143" s="94"/>
      <c r="O143" s="248"/>
      <c r="P143" s="255"/>
      <c r="R143" s="95"/>
    </row>
    <row r="144" spans="1:18" ht="15.75" customHeight="1">
      <c r="A144" s="301"/>
      <c r="B144" s="301"/>
      <c r="C144" s="89"/>
      <c r="D144" s="55" t="s">
        <v>122</v>
      </c>
      <c r="E144" s="55" t="s">
        <v>280</v>
      </c>
      <c r="F144" s="92">
        <v>132</v>
      </c>
      <c r="G144" s="95"/>
      <c r="H144" s="93"/>
      <c r="I144" s="94"/>
      <c r="J144" s="268"/>
      <c r="K144" s="95"/>
      <c r="L144" s="95"/>
      <c r="M144" s="95"/>
      <c r="N144" s="94"/>
      <c r="O144" s="248"/>
      <c r="P144" s="255"/>
      <c r="R144" s="95"/>
    </row>
    <row r="145" spans="1:18" ht="16.5" customHeight="1">
      <c r="A145" s="301"/>
      <c r="B145" s="301"/>
      <c r="C145" s="89"/>
      <c r="D145" s="55" t="s">
        <v>124</v>
      </c>
      <c r="E145" s="55" t="s">
        <v>281</v>
      </c>
      <c r="F145" s="92">
        <v>133</v>
      </c>
      <c r="G145" s="95"/>
      <c r="H145" s="93"/>
      <c r="I145" s="94"/>
      <c r="J145" s="268"/>
      <c r="K145" s="95"/>
      <c r="L145" s="95"/>
      <c r="M145" s="95"/>
      <c r="N145" s="94"/>
      <c r="O145" s="248"/>
      <c r="P145" s="255"/>
      <c r="R145" s="95"/>
    </row>
    <row r="146" spans="1:18" ht="18.75" customHeight="1">
      <c r="A146" s="301"/>
      <c r="B146" s="301"/>
      <c r="C146" s="89" t="s">
        <v>16</v>
      </c>
      <c r="D146" s="285" t="s">
        <v>282</v>
      </c>
      <c r="E146" s="285"/>
      <c r="F146" s="92">
        <v>134</v>
      </c>
      <c r="G146" s="95"/>
      <c r="H146" s="93"/>
      <c r="I146" s="94"/>
      <c r="J146" s="268"/>
      <c r="K146" s="95"/>
      <c r="L146" s="95"/>
      <c r="M146" s="95"/>
      <c r="N146" s="94"/>
      <c r="O146" s="248"/>
      <c r="P146" s="255"/>
      <c r="R146" s="95"/>
    </row>
    <row r="147" spans="1:18" ht="15.75" customHeight="1">
      <c r="A147" s="301"/>
      <c r="B147" s="301"/>
      <c r="C147" s="89"/>
      <c r="D147" s="55" t="s">
        <v>162</v>
      </c>
      <c r="E147" s="55" t="s">
        <v>280</v>
      </c>
      <c r="F147" s="92">
        <v>135</v>
      </c>
      <c r="G147" s="95"/>
      <c r="H147" s="93"/>
      <c r="I147" s="94"/>
      <c r="J147" s="268"/>
      <c r="K147" s="95"/>
      <c r="L147" s="95"/>
      <c r="M147" s="95"/>
      <c r="N147" s="94"/>
      <c r="O147" s="248"/>
      <c r="P147" s="255"/>
      <c r="R147" s="95"/>
    </row>
    <row r="148" spans="1:18" ht="15.75" customHeight="1">
      <c r="A148" s="301"/>
      <c r="B148" s="301"/>
      <c r="C148" s="89"/>
      <c r="D148" s="55" t="s">
        <v>164</v>
      </c>
      <c r="E148" s="55" t="s">
        <v>281</v>
      </c>
      <c r="F148" s="92">
        <v>136</v>
      </c>
      <c r="G148" s="95"/>
      <c r="H148" s="93"/>
      <c r="I148" s="94"/>
      <c r="J148" s="268"/>
      <c r="K148" s="95"/>
      <c r="L148" s="95"/>
      <c r="M148" s="95"/>
      <c r="N148" s="94"/>
      <c r="O148" s="248"/>
      <c r="P148" s="255"/>
      <c r="R148" s="95"/>
    </row>
    <row r="149" spans="1:18" ht="13.5" customHeight="1">
      <c r="A149" s="301"/>
      <c r="B149" s="301"/>
      <c r="C149" s="89" t="s">
        <v>64</v>
      </c>
      <c r="D149" s="285" t="s">
        <v>283</v>
      </c>
      <c r="E149" s="285"/>
      <c r="F149" s="92">
        <v>137</v>
      </c>
      <c r="G149" s="95"/>
      <c r="H149" s="93"/>
      <c r="I149" s="94"/>
      <c r="J149" s="268"/>
      <c r="K149" s="95"/>
      <c r="L149" s="95"/>
      <c r="M149" s="95"/>
      <c r="N149" s="94"/>
      <c r="O149" s="248"/>
      <c r="P149" s="255"/>
      <c r="R149" s="95"/>
    </row>
    <row r="150" spans="1:18" ht="18.75" customHeight="1">
      <c r="A150" s="89" t="s">
        <v>44</v>
      </c>
      <c r="B150" s="89"/>
      <c r="C150" s="89"/>
      <c r="D150" s="285" t="s">
        <v>284</v>
      </c>
      <c r="E150" s="285"/>
      <c r="F150" s="92">
        <v>138</v>
      </c>
      <c r="G150" s="95">
        <f>G13-G40</f>
        <v>339</v>
      </c>
      <c r="H150" s="93"/>
      <c r="I150" s="94">
        <f aca="true" t="shared" si="3" ref="I150:N150">I13-I40</f>
        <v>10</v>
      </c>
      <c r="J150" s="94">
        <f t="shared" si="3"/>
        <v>91</v>
      </c>
      <c r="K150" s="95">
        <f t="shared" si="3"/>
        <v>-36</v>
      </c>
      <c r="L150" s="95">
        <f t="shared" si="3"/>
        <v>-212</v>
      </c>
      <c r="M150" s="95">
        <f t="shared" si="3"/>
        <v>66</v>
      </c>
      <c r="N150" s="94">
        <f t="shared" si="3"/>
        <v>13</v>
      </c>
      <c r="O150" s="248">
        <f aca="true" t="shared" si="4" ref="O150:O170">N150/J150*100</f>
        <v>14.285714285714285</v>
      </c>
      <c r="P150" s="255">
        <f aca="true" t="shared" si="5" ref="P150:P170">J150/G150*100</f>
        <v>26.843657817109147</v>
      </c>
      <c r="R150" s="95"/>
    </row>
    <row r="151" spans="1:18" ht="18">
      <c r="A151" s="89"/>
      <c r="B151" s="89"/>
      <c r="C151" s="89"/>
      <c r="D151" s="55"/>
      <c r="E151" s="55" t="s">
        <v>285</v>
      </c>
      <c r="F151" s="92">
        <v>139</v>
      </c>
      <c r="G151" s="95"/>
      <c r="H151" s="93"/>
      <c r="I151" s="94"/>
      <c r="J151" s="268"/>
      <c r="K151" s="95"/>
      <c r="L151" s="95"/>
      <c r="M151" s="95"/>
      <c r="N151" s="94"/>
      <c r="O151" s="248"/>
      <c r="P151" s="255"/>
      <c r="R151" s="95"/>
    </row>
    <row r="152" spans="1:18" ht="15.75" customHeight="1">
      <c r="A152" s="89"/>
      <c r="B152" s="89"/>
      <c r="C152" s="89"/>
      <c r="D152" s="55"/>
      <c r="E152" s="55" t="s">
        <v>286</v>
      </c>
      <c r="F152" s="92">
        <v>140</v>
      </c>
      <c r="G152" s="95"/>
      <c r="H152" s="93"/>
      <c r="I152" s="94">
        <v>1</v>
      </c>
      <c r="J152" s="268"/>
      <c r="K152" s="95">
        <v>0</v>
      </c>
      <c r="L152" s="95">
        <v>1</v>
      </c>
      <c r="M152" s="95">
        <v>0</v>
      </c>
      <c r="N152" s="94">
        <v>2</v>
      </c>
      <c r="O152" s="248"/>
      <c r="P152" s="255" t="e">
        <f t="shared" si="5"/>
        <v>#DIV/0!</v>
      </c>
      <c r="R152" s="95"/>
    </row>
    <row r="153" spans="1:101" s="72" customFormat="1" ht="13.5" customHeight="1">
      <c r="A153" s="104" t="s">
        <v>46</v>
      </c>
      <c r="B153" s="104"/>
      <c r="C153" s="104"/>
      <c r="D153" s="302" t="s">
        <v>47</v>
      </c>
      <c r="E153" s="302"/>
      <c r="F153" s="92">
        <v>141</v>
      </c>
      <c r="G153" s="95">
        <v>54</v>
      </c>
      <c r="H153" s="105"/>
      <c r="I153" s="266">
        <v>1</v>
      </c>
      <c r="J153" s="268">
        <v>14</v>
      </c>
      <c r="K153" s="239">
        <v>0</v>
      </c>
      <c r="L153" s="239">
        <v>0</v>
      </c>
      <c r="M153" s="239">
        <v>0</v>
      </c>
      <c r="N153" s="266">
        <v>2</v>
      </c>
      <c r="O153" s="248">
        <f t="shared" si="4"/>
        <v>14.285714285714285</v>
      </c>
      <c r="P153" s="255">
        <f t="shared" si="5"/>
        <v>25.925925925925924</v>
      </c>
      <c r="Q153" s="73"/>
      <c r="R153" s="95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</row>
    <row r="154" spans="1:18" ht="13.5" customHeight="1">
      <c r="A154" s="88" t="s">
        <v>52</v>
      </c>
      <c r="B154" s="106"/>
      <c r="C154" s="89"/>
      <c r="D154" s="285" t="s">
        <v>86</v>
      </c>
      <c r="E154" s="285"/>
      <c r="F154" s="92"/>
      <c r="G154" s="95"/>
      <c r="H154" s="93"/>
      <c r="I154" s="94"/>
      <c r="J154" s="268"/>
      <c r="K154" s="95"/>
      <c r="L154" s="95"/>
      <c r="M154" s="95"/>
      <c r="N154" s="94"/>
      <c r="O154" s="248"/>
      <c r="P154" s="255"/>
      <c r="R154" s="95"/>
    </row>
    <row r="155" spans="1:18" ht="13.5" customHeight="1">
      <c r="A155" s="88"/>
      <c r="B155" s="88">
        <v>1</v>
      </c>
      <c r="C155" s="89"/>
      <c r="D155" s="285" t="s">
        <v>287</v>
      </c>
      <c r="E155" s="285"/>
      <c r="F155" s="92">
        <v>142</v>
      </c>
      <c r="G155" s="95">
        <v>8604</v>
      </c>
      <c r="H155" s="93"/>
      <c r="I155" s="94">
        <f>I14</f>
        <v>9288</v>
      </c>
      <c r="J155" s="268">
        <v>9046</v>
      </c>
      <c r="K155" s="95">
        <v>2653</v>
      </c>
      <c r="L155" s="95">
        <v>2653</v>
      </c>
      <c r="M155" s="95">
        <v>2653</v>
      </c>
      <c r="N155" s="94">
        <f>N14</f>
        <v>10663</v>
      </c>
      <c r="O155" s="248">
        <f t="shared" si="4"/>
        <v>117.87530400176874</v>
      </c>
      <c r="P155" s="255">
        <f t="shared" si="5"/>
        <v>105.13714551371456</v>
      </c>
      <c r="R155" s="95"/>
    </row>
    <row r="156" spans="1:18" ht="13.5" customHeight="1">
      <c r="A156" s="88"/>
      <c r="B156" s="106"/>
      <c r="C156" s="89" t="s">
        <v>14</v>
      </c>
      <c r="D156" s="285" t="s">
        <v>288</v>
      </c>
      <c r="E156" s="285"/>
      <c r="F156" s="92">
        <v>143</v>
      </c>
      <c r="G156" s="95"/>
      <c r="H156" s="93"/>
      <c r="I156" s="94"/>
      <c r="J156" s="268"/>
      <c r="K156" s="95"/>
      <c r="L156" s="95"/>
      <c r="M156" s="95"/>
      <c r="N156" s="94"/>
      <c r="O156" s="248"/>
      <c r="P156" s="255"/>
      <c r="R156" s="95"/>
    </row>
    <row r="157" spans="1:18" ht="27" customHeight="1">
      <c r="A157" s="88"/>
      <c r="B157" s="106"/>
      <c r="C157" s="89" t="s">
        <v>16</v>
      </c>
      <c r="D157" s="285" t="s">
        <v>289</v>
      </c>
      <c r="E157" s="285"/>
      <c r="F157" s="92">
        <v>144</v>
      </c>
      <c r="G157" s="95"/>
      <c r="H157" s="93"/>
      <c r="I157" s="94"/>
      <c r="J157" s="268"/>
      <c r="K157" s="95"/>
      <c r="L157" s="95"/>
      <c r="M157" s="95"/>
      <c r="N157" s="94"/>
      <c r="O157" s="248"/>
      <c r="P157" s="255"/>
      <c r="R157" s="95"/>
    </row>
    <row r="158" spans="1:18" ht="20.25" customHeight="1">
      <c r="A158" s="88"/>
      <c r="B158" s="107">
        <v>2</v>
      </c>
      <c r="C158" s="89"/>
      <c r="D158" s="285" t="s">
        <v>290</v>
      </c>
      <c r="E158" s="285"/>
      <c r="F158" s="92">
        <v>145</v>
      </c>
      <c r="G158" s="95"/>
      <c r="H158" s="93"/>
      <c r="I158" s="94"/>
      <c r="J158" s="268"/>
      <c r="K158" s="95"/>
      <c r="L158" s="95"/>
      <c r="M158" s="95"/>
      <c r="N158" s="94"/>
      <c r="O158" s="248"/>
      <c r="P158" s="255"/>
      <c r="R158" s="95"/>
    </row>
    <row r="159" spans="1:18" ht="39.75" customHeight="1">
      <c r="A159" s="88"/>
      <c r="B159" s="106"/>
      <c r="C159" s="89" t="s">
        <v>14</v>
      </c>
      <c r="D159" s="285" t="s">
        <v>458</v>
      </c>
      <c r="E159" s="285"/>
      <c r="F159" s="92">
        <v>146</v>
      </c>
      <c r="G159" s="95"/>
      <c r="H159" s="93"/>
      <c r="I159" s="94"/>
      <c r="J159" s="268"/>
      <c r="K159" s="95"/>
      <c r="L159" s="95"/>
      <c r="M159" s="95"/>
      <c r="N159" s="94"/>
      <c r="O159" s="248"/>
      <c r="P159" s="255"/>
      <c r="R159" s="95"/>
    </row>
    <row r="160" spans="1:18" ht="13.5" customHeight="1">
      <c r="A160" s="88"/>
      <c r="B160" s="88">
        <v>3</v>
      </c>
      <c r="C160" s="89"/>
      <c r="D160" s="300" t="s">
        <v>291</v>
      </c>
      <c r="E160" s="300"/>
      <c r="F160" s="92">
        <v>147</v>
      </c>
      <c r="G160" s="95">
        <v>7645</v>
      </c>
      <c r="H160" s="93"/>
      <c r="I160" s="94">
        <f aca="true" t="shared" si="6" ref="I160:N160">I98</f>
        <v>8680</v>
      </c>
      <c r="J160" s="268">
        <f t="shared" si="6"/>
        <v>8413</v>
      </c>
      <c r="K160" s="95">
        <f t="shared" si="6"/>
        <v>2462</v>
      </c>
      <c r="L160" s="95">
        <f t="shared" si="6"/>
        <v>2582</v>
      </c>
      <c r="M160" s="95">
        <f t="shared" si="6"/>
        <v>2412</v>
      </c>
      <c r="N160" s="94">
        <f t="shared" si="6"/>
        <v>9880</v>
      </c>
      <c r="O160" s="248">
        <f t="shared" si="4"/>
        <v>117.43729941756804</v>
      </c>
      <c r="P160" s="255">
        <f t="shared" si="5"/>
        <v>110.04578155657292</v>
      </c>
      <c r="R160" s="95"/>
    </row>
    <row r="161" spans="1:18" ht="13.5" customHeight="1">
      <c r="A161" s="88"/>
      <c r="B161" s="88"/>
      <c r="C161" s="89" t="s">
        <v>14</v>
      </c>
      <c r="D161" s="300" t="s">
        <v>488</v>
      </c>
      <c r="E161" s="300"/>
      <c r="F161" s="92" t="s">
        <v>292</v>
      </c>
      <c r="G161" s="95"/>
      <c r="H161" s="93"/>
      <c r="I161" s="94">
        <v>118</v>
      </c>
      <c r="J161" s="268"/>
      <c r="K161" s="95">
        <v>10</v>
      </c>
      <c r="L161" s="95">
        <v>10</v>
      </c>
      <c r="M161" s="95">
        <v>10</v>
      </c>
      <c r="N161" s="94">
        <v>50</v>
      </c>
      <c r="O161" s="248"/>
      <c r="P161" s="255"/>
      <c r="R161" s="95"/>
    </row>
    <row r="162" spans="1:18" ht="13.5" customHeight="1">
      <c r="A162" s="88"/>
      <c r="B162" s="88"/>
      <c r="C162" s="89" t="s">
        <v>16</v>
      </c>
      <c r="D162" s="300" t="s">
        <v>450</v>
      </c>
      <c r="E162" s="300"/>
      <c r="F162" s="92" t="s">
        <v>293</v>
      </c>
      <c r="G162" s="95"/>
      <c r="H162" s="93"/>
      <c r="I162" s="94">
        <v>650</v>
      </c>
      <c r="J162" s="268"/>
      <c r="K162" s="95">
        <v>284</v>
      </c>
      <c r="L162" s="95">
        <v>284</v>
      </c>
      <c r="M162" s="95">
        <v>284</v>
      </c>
      <c r="N162" s="94">
        <v>1135</v>
      </c>
      <c r="O162" s="248"/>
      <c r="P162" s="255"/>
      <c r="R162" s="95"/>
    </row>
    <row r="163" spans="1:18" ht="13.5" customHeight="1">
      <c r="A163" s="88"/>
      <c r="B163" s="88"/>
      <c r="C163" s="89" t="s">
        <v>64</v>
      </c>
      <c r="D163" s="300" t="s">
        <v>477</v>
      </c>
      <c r="E163" s="300"/>
      <c r="F163" s="92" t="s">
        <v>294</v>
      </c>
      <c r="G163" s="95"/>
      <c r="H163" s="93"/>
      <c r="I163" s="94"/>
      <c r="J163" s="268"/>
      <c r="K163" s="95">
        <v>5</v>
      </c>
      <c r="L163" s="95">
        <v>5</v>
      </c>
      <c r="M163" s="95">
        <v>5</v>
      </c>
      <c r="N163" s="94">
        <v>15</v>
      </c>
      <c r="O163" s="248"/>
      <c r="P163" s="255"/>
      <c r="R163" s="95"/>
    </row>
    <row r="164" spans="1:18" ht="18.75" customHeight="1">
      <c r="A164" s="301"/>
      <c r="B164" s="89">
        <v>4</v>
      </c>
      <c r="C164" s="89"/>
      <c r="D164" s="285" t="s">
        <v>87</v>
      </c>
      <c r="E164" s="285"/>
      <c r="F164" s="92">
        <v>148</v>
      </c>
      <c r="G164" s="95">
        <v>220</v>
      </c>
      <c r="H164" s="93"/>
      <c r="I164" s="94">
        <v>230</v>
      </c>
      <c r="J164" s="268">
        <v>207</v>
      </c>
      <c r="K164" s="95">
        <v>225</v>
      </c>
      <c r="L164" s="95">
        <v>225</v>
      </c>
      <c r="M164" s="95">
        <v>228</v>
      </c>
      <c r="N164" s="94">
        <v>230</v>
      </c>
      <c r="O164" s="248">
        <f t="shared" si="4"/>
        <v>111.11111111111111</v>
      </c>
      <c r="P164" s="255">
        <f t="shared" si="5"/>
        <v>94.0909090909091</v>
      </c>
      <c r="R164" s="95"/>
    </row>
    <row r="165" spans="1:18" ht="18.75" customHeight="1">
      <c r="A165" s="301"/>
      <c r="B165" s="89">
        <v>5</v>
      </c>
      <c r="C165" s="89"/>
      <c r="D165" s="285" t="s">
        <v>295</v>
      </c>
      <c r="E165" s="285"/>
      <c r="F165" s="92">
        <v>149</v>
      </c>
      <c r="G165" s="95">
        <v>205</v>
      </c>
      <c r="H165" s="93"/>
      <c r="I165" s="94">
        <v>210</v>
      </c>
      <c r="J165" s="268">
        <v>209</v>
      </c>
      <c r="K165" s="95">
        <v>208</v>
      </c>
      <c r="L165" s="95">
        <v>208</v>
      </c>
      <c r="M165" s="95">
        <v>208</v>
      </c>
      <c r="N165" s="94">
        <v>208</v>
      </c>
      <c r="O165" s="248">
        <f t="shared" si="4"/>
        <v>99.52153110047847</v>
      </c>
      <c r="P165" s="255">
        <f t="shared" si="5"/>
        <v>101.95121951219512</v>
      </c>
      <c r="Q165" s="64" t="s">
        <v>84</v>
      </c>
      <c r="R165" s="95"/>
    </row>
    <row r="166" spans="1:18" ht="26.25" customHeight="1">
      <c r="A166" s="301"/>
      <c r="B166" s="89">
        <v>6</v>
      </c>
      <c r="C166" s="89" t="s">
        <v>14</v>
      </c>
      <c r="D166" s="285" t="s">
        <v>296</v>
      </c>
      <c r="E166" s="285"/>
      <c r="F166" s="92">
        <v>150</v>
      </c>
      <c r="G166" s="257">
        <f>(G160/G165)/12*1000</f>
        <v>3107.723577235772</v>
      </c>
      <c r="H166" s="93"/>
      <c r="I166" s="271">
        <f>(I160/I165)/12*1000</f>
        <v>3444.444444444445</v>
      </c>
      <c r="J166" s="271">
        <f>(J160/J165)/12*1000</f>
        <v>3354.4657097288673</v>
      </c>
      <c r="K166" s="92" t="s">
        <v>297</v>
      </c>
      <c r="L166" s="92" t="s">
        <v>297</v>
      </c>
      <c r="M166" s="92" t="s">
        <v>297</v>
      </c>
      <c r="N166" s="94">
        <f>(N160/N165)/12*1000</f>
        <v>3958.3333333333335</v>
      </c>
      <c r="O166" s="248">
        <f t="shared" si="4"/>
        <v>118.00190181861407</v>
      </c>
      <c r="P166" s="255">
        <f t="shared" si="5"/>
        <v>107.93964219663852</v>
      </c>
      <c r="Q166" s="64" t="s">
        <v>84</v>
      </c>
      <c r="R166" s="95"/>
    </row>
    <row r="167" spans="1:18" ht="42.75" customHeight="1">
      <c r="A167" s="301"/>
      <c r="B167" s="65"/>
      <c r="C167" s="89" t="s">
        <v>16</v>
      </c>
      <c r="D167" s="285" t="s">
        <v>298</v>
      </c>
      <c r="E167" s="285"/>
      <c r="F167" s="92">
        <v>151</v>
      </c>
      <c r="G167" s="257">
        <v>3108</v>
      </c>
      <c r="H167" s="93"/>
      <c r="I167" s="272">
        <f>I166</f>
        <v>3444.444444444445</v>
      </c>
      <c r="J167" s="276">
        <v>3354</v>
      </c>
      <c r="K167" s="92" t="s">
        <v>297</v>
      </c>
      <c r="L167" s="92" t="s">
        <v>297</v>
      </c>
      <c r="M167" s="92" t="s">
        <v>297</v>
      </c>
      <c r="N167" s="267">
        <f>N166</f>
        <v>3958.3333333333335</v>
      </c>
      <c r="O167" s="248">
        <f>N167/J167*100</f>
        <v>118.01828662293778</v>
      </c>
      <c r="P167" s="255">
        <f>J167/G167*100</f>
        <v>107.91505791505791</v>
      </c>
      <c r="R167" s="95"/>
    </row>
    <row r="168" spans="1:18" ht="40.5" customHeight="1">
      <c r="A168" s="301"/>
      <c r="B168" s="89"/>
      <c r="C168" s="89" t="s">
        <v>299</v>
      </c>
      <c r="D168" s="285" t="s">
        <v>300</v>
      </c>
      <c r="E168" s="285"/>
      <c r="F168" s="92">
        <v>152</v>
      </c>
      <c r="G168" s="95">
        <v>3108</v>
      </c>
      <c r="H168" s="93"/>
      <c r="I168" s="272">
        <f>(7912/I165)/12*1000</f>
        <v>3139.6825396825398</v>
      </c>
      <c r="J168" s="268">
        <v>3354</v>
      </c>
      <c r="K168" s="92" t="s">
        <v>297</v>
      </c>
      <c r="L168" s="92" t="s">
        <v>297</v>
      </c>
      <c r="M168" s="92" t="s">
        <v>297</v>
      </c>
      <c r="N168" s="267">
        <f>(8730/N165)/12*1000</f>
        <v>3497.596153846154</v>
      </c>
      <c r="O168" s="248">
        <f t="shared" si="4"/>
        <v>104.28134030549057</v>
      </c>
      <c r="P168" s="255">
        <f t="shared" si="5"/>
        <v>107.91505791505791</v>
      </c>
      <c r="R168" s="95"/>
    </row>
    <row r="169" spans="1:18" ht="29.25" customHeight="1">
      <c r="A169" s="301"/>
      <c r="B169" s="89">
        <v>7</v>
      </c>
      <c r="C169" s="89" t="s">
        <v>14</v>
      </c>
      <c r="D169" s="285" t="s">
        <v>301</v>
      </c>
      <c r="E169" s="285"/>
      <c r="F169" s="92">
        <v>153</v>
      </c>
      <c r="G169" s="255">
        <f>G14/G165</f>
        <v>41.97073170731707</v>
      </c>
      <c r="H169" s="93"/>
      <c r="I169" s="270">
        <f>I14/I165</f>
        <v>44.22857142857143</v>
      </c>
      <c r="J169" s="270">
        <f>J14/J165</f>
        <v>43.282296650717704</v>
      </c>
      <c r="K169" s="92" t="s">
        <v>297</v>
      </c>
      <c r="L169" s="92" t="s">
        <v>297</v>
      </c>
      <c r="M169" s="92" t="s">
        <v>297</v>
      </c>
      <c r="N169" s="270">
        <f>N14/N165</f>
        <v>51.26442307692308</v>
      </c>
      <c r="O169" s="248">
        <f t="shared" si="4"/>
        <v>118.44201219408494</v>
      </c>
      <c r="P169" s="255">
        <f t="shared" si="5"/>
        <v>103.12495134120327</v>
      </c>
      <c r="R169" s="95"/>
    </row>
    <row r="170" spans="1:18" ht="29.25" customHeight="1">
      <c r="A170" s="301"/>
      <c r="B170" s="89"/>
      <c r="C170" s="89" t="s">
        <v>16</v>
      </c>
      <c r="D170" s="285" t="s">
        <v>92</v>
      </c>
      <c r="E170" s="285"/>
      <c r="F170" s="92">
        <v>154</v>
      </c>
      <c r="G170" s="255">
        <f>G169</f>
        <v>41.97073170731707</v>
      </c>
      <c r="H170" s="93"/>
      <c r="I170" s="270">
        <f>I169</f>
        <v>44.22857142857143</v>
      </c>
      <c r="J170" s="270">
        <f>J169</f>
        <v>43.282296650717704</v>
      </c>
      <c r="K170" s="92" t="s">
        <v>297</v>
      </c>
      <c r="L170" s="92" t="s">
        <v>297</v>
      </c>
      <c r="M170" s="92" t="s">
        <v>297</v>
      </c>
      <c r="N170" s="267">
        <f>N169</f>
        <v>51.26442307692308</v>
      </c>
      <c r="O170" s="248">
        <f t="shared" si="4"/>
        <v>118.44201219408494</v>
      </c>
      <c r="P170" s="255">
        <f t="shared" si="5"/>
        <v>103.12495134120327</v>
      </c>
      <c r="R170" s="95"/>
    </row>
    <row r="171" spans="1:18" ht="26.25" customHeight="1">
      <c r="A171" s="301"/>
      <c r="B171" s="89"/>
      <c r="C171" s="89" t="s">
        <v>64</v>
      </c>
      <c r="D171" s="285" t="s">
        <v>302</v>
      </c>
      <c r="E171" s="285"/>
      <c r="F171" s="92">
        <v>155</v>
      </c>
      <c r="G171" s="95"/>
      <c r="H171" s="93"/>
      <c r="I171" s="108"/>
      <c r="J171" s="268"/>
      <c r="K171" s="92" t="s">
        <v>297</v>
      </c>
      <c r="L171" s="92" t="s">
        <v>297</v>
      </c>
      <c r="M171" s="92" t="s">
        <v>297</v>
      </c>
      <c r="N171" s="108"/>
      <c r="O171" s="248"/>
      <c r="P171" s="95"/>
      <c r="R171" s="95"/>
    </row>
    <row r="172" spans="1:18" ht="18.75" customHeight="1">
      <c r="A172" s="301"/>
      <c r="B172" s="89"/>
      <c r="C172" s="89" t="s">
        <v>183</v>
      </c>
      <c r="D172" s="285" t="s">
        <v>303</v>
      </c>
      <c r="E172" s="285"/>
      <c r="F172" s="92">
        <v>156</v>
      </c>
      <c r="G172" s="95"/>
      <c r="H172" s="109"/>
      <c r="I172" s="108"/>
      <c r="J172" s="268"/>
      <c r="K172" s="92" t="s">
        <v>297</v>
      </c>
      <c r="L172" s="92" t="s">
        <v>297</v>
      </c>
      <c r="M172" s="92" t="s">
        <v>297</v>
      </c>
      <c r="N172" s="108"/>
      <c r="O172" s="248"/>
      <c r="P172" s="95"/>
      <c r="R172" s="95"/>
    </row>
    <row r="173" spans="1:18" ht="15" customHeight="1">
      <c r="A173" s="301"/>
      <c r="B173" s="89"/>
      <c r="C173" s="89"/>
      <c r="D173" s="55"/>
      <c r="E173" s="55" t="s">
        <v>304</v>
      </c>
      <c r="F173" s="92">
        <v>157</v>
      </c>
      <c r="G173" s="95"/>
      <c r="H173" s="109"/>
      <c r="I173" s="108"/>
      <c r="J173" s="268"/>
      <c r="K173" s="92" t="s">
        <v>297</v>
      </c>
      <c r="L173" s="92" t="s">
        <v>297</v>
      </c>
      <c r="M173" s="92" t="s">
        <v>297</v>
      </c>
      <c r="N173" s="108"/>
      <c r="O173" s="248"/>
      <c r="P173" s="95"/>
      <c r="R173" s="95"/>
    </row>
    <row r="174" spans="1:18" ht="15" customHeight="1">
      <c r="A174" s="301"/>
      <c r="B174" s="89"/>
      <c r="C174" s="89"/>
      <c r="D174" s="55"/>
      <c r="E174" s="55" t="s">
        <v>305</v>
      </c>
      <c r="F174" s="92">
        <v>158</v>
      </c>
      <c r="G174" s="95"/>
      <c r="H174" s="109"/>
      <c r="I174" s="108"/>
      <c r="J174" s="268"/>
      <c r="K174" s="92" t="s">
        <v>297</v>
      </c>
      <c r="L174" s="92" t="s">
        <v>297</v>
      </c>
      <c r="M174" s="92" t="s">
        <v>297</v>
      </c>
      <c r="N174" s="108"/>
      <c r="O174" s="248"/>
      <c r="P174" s="95"/>
      <c r="R174" s="95"/>
    </row>
    <row r="175" spans="1:18" ht="15" customHeight="1">
      <c r="A175" s="301"/>
      <c r="B175" s="89"/>
      <c r="C175" s="89"/>
      <c r="D175" s="55"/>
      <c r="E175" s="55" t="s">
        <v>306</v>
      </c>
      <c r="F175" s="92">
        <v>159</v>
      </c>
      <c r="G175" s="95"/>
      <c r="H175" s="109"/>
      <c r="I175" s="108"/>
      <c r="J175" s="268"/>
      <c r="K175" s="92" t="s">
        <v>297</v>
      </c>
      <c r="L175" s="92" t="s">
        <v>297</v>
      </c>
      <c r="M175" s="92" t="s">
        <v>297</v>
      </c>
      <c r="N175" s="108"/>
      <c r="O175" s="248"/>
      <c r="P175" s="95"/>
      <c r="R175" s="95"/>
    </row>
    <row r="176" spans="1:18" ht="15">
      <c r="A176" s="301"/>
      <c r="B176" s="89"/>
      <c r="C176" s="89"/>
      <c r="D176" s="55"/>
      <c r="E176" s="55" t="s">
        <v>307</v>
      </c>
      <c r="F176" s="92">
        <v>160</v>
      </c>
      <c r="G176" s="95"/>
      <c r="H176" s="109"/>
      <c r="I176" s="108"/>
      <c r="J176" s="268"/>
      <c r="K176" s="92" t="s">
        <v>297</v>
      </c>
      <c r="L176" s="92" t="s">
        <v>297</v>
      </c>
      <c r="M176" s="92" t="s">
        <v>297</v>
      </c>
      <c r="N176" s="108"/>
      <c r="O176" s="248"/>
      <c r="P176" s="95"/>
      <c r="R176" s="95"/>
    </row>
    <row r="177" spans="1:18" ht="15.75" customHeight="1">
      <c r="A177" s="110"/>
      <c r="B177" s="89">
        <v>8</v>
      </c>
      <c r="C177" s="110"/>
      <c r="D177" s="299" t="s">
        <v>95</v>
      </c>
      <c r="E177" s="299"/>
      <c r="F177" s="92">
        <v>161</v>
      </c>
      <c r="G177" s="95">
        <v>0</v>
      </c>
      <c r="H177" s="112"/>
      <c r="I177" s="94">
        <v>0</v>
      </c>
      <c r="J177" s="268">
        <v>0</v>
      </c>
      <c r="K177" s="95">
        <v>0</v>
      </c>
      <c r="L177" s="95">
        <v>0</v>
      </c>
      <c r="M177" s="95">
        <v>0</v>
      </c>
      <c r="N177" s="94">
        <v>0</v>
      </c>
      <c r="O177" s="248"/>
      <c r="P177" s="95"/>
      <c r="R177" s="95"/>
    </row>
    <row r="178" spans="1:18" ht="15" customHeight="1">
      <c r="A178" s="91"/>
      <c r="B178" s="89">
        <v>9</v>
      </c>
      <c r="C178" s="91"/>
      <c r="D178" s="299" t="s">
        <v>308</v>
      </c>
      <c r="E178" s="299"/>
      <c r="F178" s="92">
        <v>162</v>
      </c>
      <c r="G178" s="95">
        <v>0</v>
      </c>
      <c r="H178" s="95"/>
      <c r="I178" s="268">
        <v>0</v>
      </c>
      <c r="J178" s="268">
        <v>0</v>
      </c>
      <c r="K178" s="95">
        <v>0</v>
      </c>
      <c r="L178" s="95">
        <v>0</v>
      </c>
      <c r="M178" s="95">
        <v>0</v>
      </c>
      <c r="N178" s="268">
        <v>0</v>
      </c>
      <c r="O178" s="248"/>
      <c r="P178" s="95"/>
      <c r="R178" s="95"/>
    </row>
    <row r="179" spans="1:18" ht="14.25">
      <c r="A179" s="91"/>
      <c r="B179" s="91"/>
      <c r="C179" s="91"/>
      <c r="D179" s="111"/>
      <c r="E179" s="100" t="s">
        <v>309</v>
      </c>
      <c r="F179" s="92">
        <v>163</v>
      </c>
      <c r="G179" s="95"/>
      <c r="H179" s="95"/>
      <c r="I179" s="268"/>
      <c r="J179" s="268"/>
      <c r="K179" s="95"/>
      <c r="L179" s="95"/>
      <c r="M179" s="95"/>
      <c r="N179" s="268"/>
      <c r="O179" s="248"/>
      <c r="P179" s="95"/>
      <c r="R179" s="95"/>
    </row>
    <row r="180" spans="1:18" ht="15" customHeight="1">
      <c r="A180" s="91"/>
      <c r="B180" s="91"/>
      <c r="C180" s="91"/>
      <c r="D180" s="111"/>
      <c r="E180" s="100" t="s">
        <v>310</v>
      </c>
      <c r="F180" s="92">
        <v>164</v>
      </c>
      <c r="G180" s="95"/>
      <c r="H180" s="95"/>
      <c r="I180" s="268"/>
      <c r="J180" s="268"/>
      <c r="K180" s="95"/>
      <c r="L180" s="95"/>
      <c r="M180" s="95"/>
      <c r="N180" s="268"/>
      <c r="O180" s="248"/>
      <c r="P180" s="95"/>
      <c r="R180" s="95"/>
    </row>
    <row r="181" spans="1:18" ht="15" customHeight="1">
      <c r="A181" s="91"/>
      <c r="B181" s="91"/>
      <c r="C181" s="91"/>
      <c r="D181" s="111"/>
      <c r="E181" s="111" t="s">
        <v>311</v>
      </c>
      <c r="F181" s="92">
        <v>165</v>
      </c>
      <c r="G181" s="95"/>
      <c r="H181" s="95"/>
      <c r="I181" s="268"/>
      <c r="J181" s="268"/>
      <c r="K181" s="95"/>
      <c r="L181" s="95"/>
      <c r="M181" s="95"/>
      <c r="N181" s="268"/>
      <c r="O181" s="248"/>
      <c r="P181" s="95"/>
      <c r="R181" s="95"/>
    </row>
    <row r="182" spans="1:18" ht="15" customHeight="1">
      <c r="A182" s="91"/>
      <c r="B182" s="91"/>
      <c r="C182" s="91"/>
      <c r="D182" s="111"/>
      <c r="E182" s="111" t="s">
        <v>312</v>
      </c>
      <c r="F182" s="92">
        <v>166</v>
      </c>
      <c r="G182" s="95"/>
      <c r="H182" s="95"/>
      <c r="I182" s="268"/>
      <c r="J182" s="268"/>
      <c r="K182" s="95"/>
      <c r="L182" s="95"/>
      <c r="M182" s="95"/>
      <c r="N182" s="268"/>
      <c r="O182" s="248"/>
      <c r="P182" s="95"/>
      <c r="R182" s="95"/>
    </row>
    <row r="183" spans="1:18" ht="15" customHeight="1">
      <c r="A183" s="91"/>
      <c r="B183" s="91"/>
      <c r="C183" s="91"/>
      <c r="D183" s="111"/>
      <c r="E183" s="111" t="s">
        <v>313</v>
      </c>
      <c r="F183" s="92">
        <v>167</v>
      </c>
      <c r="G183" s="95"/>
      <c r="H183" s="95"/>
      <c r="I183" s="268"/>
      <c r="J183" s="268"/>
      <c r="K183" s="95"/>
      <c r="L183" s="95"/>
      <c r="M183" s="95"/>
      <c r="N183" s="268"/>
      <c r="O183" s="248"/>
      <c r="P183" s="95"/>
      <c r="R183" s="95"/>
    </row>
    <row r="184" spans="1:18" ht="15" customHeight="1">
      <c r="A184" s="91"/>
      <c r="B184" s="89">
        <v>10</v>
      </c>
      <c r="C184" s="91"/>
      <c r="D184" s="295" t="s">
        <v>314</v>
      </c>
      <c r="E184" s="295"/>
      <c r="F184" s="92">
        <v>168</v>
      </c>
      <c r="G184" s="95"/>
      <c r="H184" s="95"/>
      <c r="I184" s="268"/>
      <c r="J184" s="268"/>
      <c r="K184" s="95"/>
      <c r="L184" s="95"/>
      <c r="M184" s="95"/>
      <c r="N184" s="268"/>
      <c r="O184" s="248"/>
      <c r="P184" s="95"/>
      <c r="R184" s="95"/>
    </row>
    <row r="185" spans="1:18" ht="27" customHeight="1">
      <c r="A185" s="91"/>
      <c r="B185" s="89">
        <v>11</v>
      </c>
      <c r="C185" s="91"/>
      <c r="D185" s="295" t="s">
        <v>315</v>
      </c>
      <c r="E185" s="295"/>
      <c r="F185" s="92">
        <v>169</v>
      </c>
      <c r="G185" s="95"/>
      <c r="H185" s="95"/>
      <c r="I185" s="268"/>
      <c r="J185" s="268"/>
      <c r="K185" s="95"/>
      <c r="L185" s="95"/>
      <c r="M185" s="95"/>
      <c r="N185" s="268"/>
      <c r="O185" s="248"/>
      <c r="P185" s="95"/>
      <c r="R185" s="95"/>
    </row>
    <row r="186" spans="1:18" ht="15" customHeight="1">
      <c r="A186" s="91"/>
      <c r="B186" s="89"/>
      <c r="C186" s="91"/>
      <c r="D186" s="113"/>
      <c r="E186" s="113" t="s">
        <v>316</v>
      </c>
      <c r="F186" s="92">
        <v>170</v>
      </c>
      <c r="G186" s="95"/>
      <c r="H186" s="95"/>
      <c r="I186" s="268"/>
      <c r="J186" s="268"/>
      <c r="K186" s="95"/>
      <c r="L186" s="95"/>
      <c r="M186" s="95"/>
      <c r="N186" s="268"/>
      <c r="O186" s="248"/>
      <c r="P186" s="95"/>
      <c r="R186" s="95"/>
    </row>
    <row r="187" spans="1:18" ht="15" customHeight="1">
      <c r="A187" s="91"/>
      <c r="B187" s="89"/>
      <c r="C187" s="91"/>
      <c r="D187" s="113"/>
      <c r="E187" s="113" t="s">
        <v>317</v>
      </c>
      <c r="F187" s="92">
        <v>171</v>
      </c>
      <c r="G187" s="95"/>
      <c r="H187" s="95"/>
      <c r="I187" s="268"/>
      <c r="J187" s="268"/>
      <c r="K187" s="95"/>
      <c r="L187" s="95"/>
      <c r="M187" s="95"/>
      <c r="N187" s="268"/>
      <c r="O187" s="248"/>
      <c r="P187" s="95"/>
      <c r="R187" s="95"/>
    </row>
    <row r="188" spans="4:18" ht="15" customHeight="1">
      <c r="D188" s="114"/>
      <c r="E188" s="114"/>
      <c r="R188" s="95"/>
    </row>
    <row r="189" spans="2:18" ht="15" customHeight="1">
      <c r="B189" s="115" t="s">
        <v>318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R189" s="95"/>
    </row>
    <row r="190" spans="2:18" ht="15" customHeight="1">
      <c r="B190" s="115" t="s">
        <v>319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R190" s="95"/>
    </row>
    <row r="191" spans="2:18" ht="15" customHeight="1">
      <c r="B191" s="61" t="s">
        <v>320</v>
      </c>
      <c r="D191" s="114"/>
      <c r="E191" s="114"/>
      <c r="R191" s="95"/>
    </row>
    <row r="192" spans="2:5" ht="14.25" customHeight="1">
      <c r="B192" s="61" t="s">
        <v>84</v>
      </c>
      <c r="D192" s="114"/>
      <c r="E192" s="114"/>
    </row>
    <row r="193" spans="2:5" ht="14.25" customHeight="1">
      <c r="B193" s="116"/>
      <c r="D193" s="114"/>
      <c r="E193" s="114"/>
    </row>
    <row r="194" spans="5:15" ht="15.75" customHeight="1">
      <c r="E194" s="296" t="s">
        <v>99</v>
      </c>
      <c r="F194" s="296"/>
      <c r="G194" s="117"/>
      <c r="H194" s="118"/>
      <c r="I194" s="118"/>
      <c r="J194" s="297" t="s">
        <v>321</v>
      </c>
      <c r="K194" s="297"/>
      <c r="L194" s="297"/>
      <c r="M194" s="297"/>
      <c r="N194" s="297"/>
      <c r="O194" s="297"/>
    </row>
    <row r="195" spans="5:15" ht="15">
      <c r="E195" s="119"/>
      <c r="F195" s="120"/>
      <c r="G195" s="120"/>
      <c r="H195" s="121"/>
      <c r="I195" s="121"/>
      <c r="J195" s="298" t="s">
        <v>322</v>
      </c>
      <c r="K195" s="298"/>
      <c r="L195" s="298"/>
      <c r="M195" s="298"/>
      <c r="N195" s="298"/>
      <c r="O195" s="298"/>
    </row>
    <row r="196" spans="5:11" ht="12.75">
      <c r="E196" s="62" t="s">
        <v>467</v>
      </c>
      <c r="K196" s="64" t="s">
        <v>463</v>
      </c>
    </row>
    <row r="757" ht="3.75" customHeight="1"/>
    <row r="769" ht="4.5" customHeight="1" hidden="1"/>
  </sheetData>
  <sheetProtection selectLockedCells="1" selectUnlockedCells="1"/>
  <mergeCells count="135">
    <mergeCell ref="A6:O6"/>
    <mergeCell ref="A9:C11"/>
    <mergeCell ref="D9:E11"/>
    <mergeCell ref="F9:F11"/>
    <mergeCell ref="G9:G11"/>
    <mergeCell ref="H9:J9"/>
    <mergeCell ref="K9:N9"/>
    <mergeCell ref="H10:I10"/>
    <mergeCell ref="J10:J11"/>
    <mergeCell ref="K10:N10"/>
    <mergeCell ref="O10:O11"/>
    <mergeCell ref="P10:P11"/>
    <mergeCell ref="B12:C12"/>
    <mergeCell ref="D12:E12"/>
    <mergeCell ref="D13:E13"/>
    <mergeCell ref="A14:A39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B40:E40"/>
    <mergeCell ref="A41:A149"/>
    <mergeCell ref="C41:E41"/>
    <mergeCell ref="B42:B133"/>
    <mergeCell ref="C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79:E79"/>
    <mergeCell ref="D80:E80"/>
    <mergeCell ref="D89:E89"/>
    <mergeCell ref="C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103:E103"/>
    <mergeCell ref="D104:E10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23:E123"/>
    <mergeCell ref="D124:E124"/>
    <mergeCell ref="C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42:E142"/>
    <mergeCell ref="B143:B149"/>
    <mergeCell ref="D143:E143"/>
    <mergeCell ref="D146:E146"/>
    <mergeCell ref="D149:E149"/>
    <mergeCell ref="D150:E150"/>
    <mergeCell ref="D153:E153"/>
    <mergeCell ref="D168:E168"/>
    <mergeCell ref="D154:E154"/>
    <mergeCell ref="D155:E155"/>
    <mergeCell ref="D156:E156"/>
    <mergeCell ref="D157:E157"/>
    <mergeCell ref="D158:E158"/>
    <mergeCell ref="D159:E159"/>
    <mergeCell ref="D178:E178"/>
    <mergeCell ref="D160:E160"/>
    <mergeCell ref="D161:E161"/>
    <mergeCell ref="D162:E162"/>
    <mergeCell ref="D163:E163"/>
    <mergeCell ref="A164:A176"/>
    <mergeCell ref="D164:E164"/>
    <mergeCell ref="D165:E165"/>
    <mergeCell ref="D166:E166"/>
    <mergeCell ref="D167:E167"/>
    <mergeCell ref="D184:E184"/>
    <mergeCell ref="D185:E185"/>
    <mergeCell ref="E194:F194"/>
    <mergeCell ref="J194:O194"/>
    <mergeCell ref="J195:O195"/>
    <mergeCell ref="D169:E169"/>
    <mergeCell ref="D170:E170"/>
    <mergeCell ref="D171:E171"/>
    <mergeCell ref="D172:E172"/>
    <mergeCell ref="D177:E177"/>
  </mergeCells>
  <printOptions/>
  <pageMargins left="0.27152777777777776" right="0.31527777777777777" top="0.31527777777777777" bottom="0.5104166666666666" header="0.5118055555555555" footer="0.31527777777777777"/>
  <pageSetup horizontalDpi="300" verticalDpi="3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9.0039062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2" spans="1:2" ht="12.75">
      <c r="A2" s="221" t="s">
        <v>448</v>
      </c>
      <c r="B2" s="221"/>
    </row>
    <row r="3" spans="1:2" ht="12.75">
      <c r="A3" s="221" t="s">
        <v>460</v>
      </c>
      <c r="B3" s="221" t="s">
        <v>461</v>
      </c>
    </row>
    <row r="4" ht="12.75">
      <c r="G4" s="122" t="s">
        <v>323</v>
      </c>
    </row>
    <row r="5" ht="12.75">
      <c r="G5" s="122"/>
    </row>
    <row r="6" spans="2:8" ht="15.75">
      <c r="B6" s="315" t="s">
        <v>324</v>
      </c>
      <c r="C6" s="315"/>
      <c r="D6" s="315"/>
      <c r="E6" s="315"/>
      <c r="F6" s="315"/>
      <c r="G6" s="315"/>
      <c r="H6" s="315"/>
    </row>
    <row r="8" ht="15">
      <c r="H8" s="123" t="s">
        <v>1</v>
      </c>
    </row>
    <row r="9" spans="1:8" ht="13.5" customHeight="1">
      <c r="A9" s="124" t="s">
        <v>325</v>
      </c>
      <c r="B9" s="316" t="s">
        <v>326</v>
      </c>
      <c r="C9" s="317" t="s">
        <v>327</v>
      </c>
      <c r="D9" s="317"/>
      <c r="E9" s="318" t="s">
        <v>328</v>
      </c>
      <c r="F9" s="317" t="s">
        <v>103</v>
      </c>
      <c r="G9" s="317"/>
      <c r="H9" s="318" t="s">
        <v>329</v>
      </c>
    </row>
    <row r="10" spans="1:8" ht="12.75">
      <c r="A10" s="124" t="s">
        <v>330</v>
      </c>
      <c r="B10" s="316"/>
      <c r="C10" s="125" t="s">
        <v>331</v>
      </c>
      <c r="D10" s="125" t="s">
        <v>332</v>
      </c>
      <c r="E10" s="318"/>
      <c r="F10" s="125" t="s">
        <v>331</v>
      </c>
      <c r="G10" s="125" t="s">
        <v>332</v>
      </c>
      <c r="H10" s="318"/>
    </row>
    <row r="11" spans="1:8" s="127" customFormat="1" ht="11.25">
      <c r="A11" s="126">
        <v>0</v>
      </c>
      <c r="B11" s="126">
        <v>1</v>
      </c>
      <c r="C11" s="126">
        <v>2</v>
      </c>
      <c r="D11" s="126">
        <v>3</v>
      </c>
      <c r="E11" s="126">
        <v>4</v>
      </c>
      <c r="F11" s="126">
        <v>5</v>
      </c>
      <c r="G11" s="126">
        <v>6</v>
      </c>
      <c r="H11" s="126">
        <v>7</v>
      </c>
    </row>
    <row r="12" spans="1:8" s="127" customFormat="1" ht="15.75">
      <c r="A12" s="125" t="s">
        <v>11</v>
      </c>
      <c r="B12" s="128" t="s">
        <v>333</v>
      </c>
      <c r="C12" s="125">
        <v>8760</v>
      </c>
      <c r="D12" s="125">
        <v>8604</v>
      </c>
      <c r="E12" s="242">
        <f>D12/C12*100</f>
        <v>98.21917808219179</v>
      </c>
      <c r="F12" s="125">
        <v>9288</v>
      </c>
      <c r="G12" s="125">
        <v>9046</v>
      </c>
      <c r="H12" s="242">
        <f>G12/F12*100</f>
        <v>97.39448751076658</v>
      </c>
    </row>
    <row r="13" spans="1:8" ht="15.75">
      <c r="A13" s="125">
        <v>1</v>
      </c>
      <c r="B13" s="129" t="s">
        <v>334</v>
      </c>
      <c r="C13" s="241">
        <v>8760</v>
      </c>
      <c r="D13" s="241">
        <v>8604</v>
      </c>
      <c r="E13" s="242">
        <f>D13/C13*100</f>
        <v>98.21917808219179</v>
      </c>
      <c r="F13" s="241">
        <v>9288</v>
      </c>
      <c r="G13" s="241">
        <v>9046</v>
      </c>
      <c r="H13" s="242">
        <f>G13/F13*100</f>
        <v>97.39448751076658</v>
      </c>
    </row>
    <row r="14" spans="1:8" ht="15.75" customHeight="1">
      <c r="A14" s="131" t="s">
        <v>335</v>
      </c>
      <c r="B14" s="132" t="s">
        <v>18</v>
      </c>
      <c r="C14" s="240"/>
      <c r="D14" s="240"/>
      <c r="E14" s="130"/>
      <c r="F14" s="241">
        <v>0</v>
      </c>
      <c r="G14" s="277">
        <v>1</v>
      </c>
      <c r="H14" s="130"/>
    </row>
    <row r="15" ht="12.75">
      <c r="A15" t="s">
        <v>336</v>
      </c>
    </row>
    <row r="19" spans="2:9" ht="50.25" customHeight="1">
      <c r="B19" s="314" t="s">
        <v>99</v>
      </c>
      <c r="C19" s="314"/>
      <c r="D19" s="314"/>
      <c r="E19" s="314"/>
      <c r="F19" s="314" t="s">
        <v>100</v>
      </c>
      <c r="G19" s="314"/>
      <c r="H19" s="314"/>
      <c r="I19" s="314"/>
    </row>
    <row r="20" spans="2:7" ht="15" customHeight="1">
      <c r="B20" t="s">
        <v>468</v>
      </c>
      <c r="F20" t="s">
        <v>469</v>
      </c>
      <c r="G20" t="s">
        <v>465</v>
      </c>
    </row>
  </sheetData>
  <sheetProtection selectLockedCells="1" selectUnlockedCells="1"/>
  <mergeCells count="10">
    <mergeCell ref="B19:C19"/>
    <mergeCell ref="D19:E19"/>
    <mergeCell ref="F19:G19"/>
    <mergeCell ref="H19:I19"/>
    <mergeCell ref="B6:H6"/>
    <mergeCell ref="B9:B10"/>
    <mergeCell ref="C9:D9"/>
    <mergeCell ref="E9:E10"/>
    <mergeCell ref="F9:G9"/>
    <mergeCell ref="H9:H10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33" customWidth="1"/>
    <col min="2" max="2" width="3.28125" style="133" customWidth="1"/>
    <col min="3" max="3" width="3.140625" style="133" customWidth="1"/>
    <col min="4" max="4" width="5.28125" style="133" customWidth="1"/>
    <col min="5" max="5" width="44.00390625" style="133" customWidth="1"/>
    <col min="6" max="6" width="6.28125" style="133" customWidth="1"/>
    <col min="7" max="7" width="10.7109375" style="133" customWidth="1"/>
    <col min="8" max="8" width="7.28125" style="133" customWidth="1"/>
    <col min="9" max="9" width="7.7109375" style="133" customWidth="1"/>
    <col min="10" max="10" width="8.00390625" style="133" customWidth="1"/>
    <col min="11" max="11" width="7.57421875" style="133" customWidth="1"/>
    <col min="12" max="16384" width="9.140625" style="133" customWidth="1"/>
  </cols>
  <sheetData>
    <row r="1" ht="12.75">
      <c r="J1" s="122" t="s">
        <v>337</v>
      </c>
    </row>
    <row r="4" spans="1:11" ht="15.75">
      <c r="A4" s="330" t="s">
        <v>338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6" ht="12.75">
      <c r="K6" s="134" t="s">
        <v>1</v>
      </c>
    </row>
    <row r="7" spans="1:11" ht="38.25">
      <c r="A7"/>
      <c r="B7" s="135"/>
      <c r="C7" s="135"/>
      <c r="D7" s="135"/>
      <c r="E7" s="136" t="s">
        <v>326</v>
      </c>
      <c r="F7" s="137" t="s">
        <v>3</v>
      </c>
      <c r="G7" s="138" t="s">
        <v>104</v>
      </c>
      <c r="H7" s="139" t="s">
        <v>111</v>
      </c>
      <c r="I7" s="139" t="s">
        <v>112</v>
      </c>
      <c r="J7" s="139" t="s">
        <v>113</v>
      </c>
      <c r="K7" s="140" t="s">
        <v>339</v>
      </c>
    </row>
    <row r="8" spans="1:11" ht="12.75">
      <c r="A8" s="141"/>
      <c r="B8" s="135"/>
      <c r="C8" s="135"/>
      <c r="D8" s="135"/>
      <c r="E8" s="136">
        <v>0</v>
      </c>
      <c r="F8" s="142">
        <v>1</v>
      </c>
      <c r="G8" s="143">
        <v>2</v>
      </c>
      <c r="H8" s="143">
        <v>3</v>
      </c>
      <c r="I8" s="143">
        <v>4</v>
      </c>
      <c r="J8" s="144">
        <v>5</v>
      </c>
      <c r="K8" s="145">
        <v>6</v>
      </c>
    </row>
    <row r="9" spans="1:11" ht="15" customHeight="1">
      <c r="A9" s="146" t="s">
        <v>11</v>
      </c>
      <c r="B9" s="146"/>
      <c r="C9" s="146"/>
      <c r="D9" s="322" t="s">
        <v>340</v>
      </c>
      <c r="E9" s="322"/>
      <c r="F9" s="148">
        <v>1</v>
      </c>
      <c r="G9" s="149"/>
      <c r="H9" s="150"/>
      <c r="I9" s="150"/>
      <c r="J9" s="150"/>
      <c r="K9" s="149"/>
    </row>
    <row r="10" spans="1:11" ht="15" customHeight="1">
      <c r="A10" s="325"/>
      <c r="B10" s="138">
        <v>1</v>
      </c>
      <c r="C10" s="146"/>
      <c r="D10" s="322" t="s">
        <v>341</v>
      </c>
      <c r="E10" s="322"/>
      <c r="F10" s="148">
        <v>2</v>
      </c>
      <c r="G10" s="151"/>
      <c r="H10" s="150"/>
      <c r="I10" s="150"/>
      <c r="J10" s="150"/>
      <c r="K10" s="149"/>
    </row>
    <row r="11" spans="1:11" ht="25.5" customHeight="1">
      <c r="A11" s="325"/>
      <c r="B11" s="325"/>
      <c r="C11" s="146" t="s">
        <v>14</v>
      </c>
      <c r="D11" s="322" t="s">
        <v>342</v>
      </c>
      <c r="E11" s="322"/>
      <c r="F11" s="148">
        <v>3</v>
      </c>
      <c r="G11" s="151"/>
      <c r="H11" s="150"/>
      <c r="I11" s="150"/>
      <c r="J11" s="150"/>
      <c r="K11" s="149"/>
    </row>
    <row r="12" spans="1:11" ht="15">
      <c r="A12" s="325"/>
      <c r="B12" s="325"/>
      <c r="C12" s="146"/>
      <c r="D12" s="147" t="s">
        <v>122</v>
      </c>
      <c r="E12" s="147" t="s">
        <v>123</v>
      </c>
      <c r="F12" s="148">
        <v>4</v>
      </c>
      <c r="G12" s="151"/>
      <c r="H12" s="150"/>
      <c r="I12" s="150"/>
      <c r="J12" s="150"/>
      <c r="K12" s="149"/>
    </row>
    <row r="13" spans="1:11" ht="15">
      <c r="A13" s="325"/>
      <c r="B13" s="325"/>
      <c r="C13" s="146"/>
      <c r="D13" s="147" t="s">
        <v>124</v>
      </c>
      <c r="E13" s="147" t="s">
        <v>125</v>
      </c>
      <c r="F13" s="148">
        <v>5</v>
      </c>
      <c r="G13" s="151"/>
      <c r="H13" s="150"/>
      <c r="I13" s="150"/>
      <c r="J13" s="150"/>
      <c r="K13" s="149"/>
    </row>
    <row r="14" spans="1:11" ht="15">
      <c r="A14" s="325"/>
      <c r="B14" s="325"/>
      <c r="C14" s="146"/>
      <c r="D14" s="147" t="s">
        <v>126</v>
      </c>
      <c r="E14" s="147" t="s">
        <v>127</v>
      </c>
      <c r="F14" s="148">
        <v>6</v>
      </c>
      <c r="G14" s="151"/>
      <c r="H14" s="150"/>
      <c r="I14" s="150"/>
      <c r="J14" s="150"/>
      <c r="K14" s="149"/>
    </row>
    <row r="15" spans="1:11" ht="15">
      <c r="A15" s="325"/>
      <c r="B15" s="325"/>
      <c r="C15" s="146"/>
      <c r="D15" s="147" t="s">
        <v>128</v>
      </c>
      <c r="E15" s="147" t="s">
        <v>129</v>
      </c>
      <c r="F15" s="148">
        <v>7</v>
      </c>
      <c r="G15" s="151"/>
      <c r="H15" s="150"/>
      <c r="I15" s="150"/>
      <c r="J15" s="150"/>
      <c r="K15" s="149"/>
    </row>
    <row r="16" spans="1:11" ht="15" customHeight="1">
      <c r="A16" s="325"/>
      <c r="B16" s="325"/>
      <c r="C16" s="146" t="s">
        <v>16</v>
      </c>
      <c r="D16" s="322" t="s">
        <v>130</v>
      </c>
      <c r="E16" s="322"/>
      <c r="F16" s="148">
        <v>8</v>
      </c>
      <c r="G16" s="151"/>
      <c r="H16" s="150"/>
      <c r="I16" s="150"/>
      <c r="J16" s="150"/>
      <c r="K16" s="149"/>
    </row>
    <row r="17" spans="1:11" ht="27" customHeight="1">
      <c r="A17" s="325"/>
      <c r="B17" s="325"/>
      <c r="C17" s="146" t="s">
        <v>64</v>
      </c>
      <c r="D17" s="322" t="s">
        <v>343</v>
      </c>
      <c r="E17" s="322"/>
      <c r="F17" s="148">
        <v>9</v>
      </c>
      <c r="G17" s="151"/>
      <c r="H17" s="150"/>
      <c r="I17" s="150"/>
      <c r="J17" s="150"/>
      <c r="K17" s="149"/>
    </row>
    <row r="18" spans="1:11" ht="15">
      <c r="A18" s="325"/>
      <c r="B18" s="325"/>
      <c r="C18" s="325"/>
      <c r="D18" s="152" t="s">
        <v>132</v>
      </c>
      <c r="E18" s="153" t="s">
        <v>15</v>
      </c>
      <c r="F18" s="148">
        <v>10</v>
      </c>
      <c r="G18" s="151"/>
      <c r="H18" s="150"/>
      <c r="I18" s="150"/>
      <c r="J18" s="150"/>
      <c r="K18" s="149"/>
    </row>
    <row r="19" spans="1:11" ht="15">
      <c r="A19" s="325"/>
      <c r="B19" s="325"/>
      <c r="C19" s="325"/>
      <c r="D19" s="152" t="s">
        <v>133</v>
      </c>
      <c r="E19" s="153" t="s">
        <v>17</v>
      </c>
      <c r="F19" s="148">
        <v>11</v>
      </c>
      <c r="G19" s="151"/>
      <c r="H19" s="150"/>
      <c r="I19" s="150"/>
      <c r="J19" s="150"/>
      <c r="K19" s="149"/>
    </row>
    <row r="20" spans="1:11" ht="15" customHeight="1">
      <c r="A20" s="325"/>
      <c r="B20" s="325"/>
      <c r="C20" s="146" t="s">
        <v>74</v>
      </c>
      <c r="D20" s="322" t="s">
        <v>134</v>
      </c>
      <c r="E20" s="322"/>
      <c r="F20" s="148">
        <v>12</v>
      </c>
      <c r="G20" s="151"/>
      <c r="H20" s="150"/>
      <c r="I20" s="150"/>
      <c r="J20" s="150"/>
      <c r="K20" s="149"/>
    </row>
    <row r="21" spans="1:11" ht="15" customHeight="1">
      <c r="A21" s="325"/>
      <c r="B21" s="325"/>
      <c r="C21" s="146" t="s">
        <v>76</v>
      </c>
      <c r="D21" s="322" t="s">
        <v>135</v>
      </c>
      <c r="E21" s="322"/>
      <c r="F21" s="148">
        <v>13</v>
      </c>
      <c r="G21" s="151"/>
      <c r="H21" s="150"/>
      <c r="I21" s="150"/>
      <c r="J21" s="150"/>
      <c r="K21" s="149"/>
    </row>
    <row r="22" spans="1:11" ht="27" customHeight="1">
      <c r="A22" s="325"/>
      <c r="B22" s="146"/>
      <c r="C22" s="146" t="s">
        <v>136</v>
      </c>
      <c r="D22" s="322" t="s">
        <v>137</v>
      </c>
      <c r="E22" s="322"/>
      <c r="F22" s="148">
        <v>14</v>
      </c>
      <c r="G22" s="149"/>
      <c r="H22" s="150"/>
      <c r="I22" s="150"/>
      <c r="J22" s="150"/>
      <c r="K22" s="149"/>
    </row>
    <row r="23" spans="1:11" ht="15" customHeight="1">
      <c r="A23" s="325"/>
      <c r="B23" s="146"/>
      <c r="C23" s="146"/>
      <c r="D23" s="147" t="s">
        <v>138</v>
      </c>
      <c r="E23" s="147" t="s">
        <v>139</v>
      </c>
      <c r="F23" s="148">
        <v>15</v>
      </c>
      <c r="G23" s="151"/>
      <c r="H23" s="150"/>
      <c r="I23" s="150"/>
      <c r="J23" s="150"/>
      <c r="K23" s="149"/>
    </row>
    <row r="24" spans="1:11" ht="25.5">
      <c r="A24" s="325"/>
      <c r="B24" s="146"/>
      <c r="C24" s="146"/>
      <c r="D24" s="147" t="s">
        <v>140</v>
      </c>
      <c r="E24" s="147" t="s">
        <v>344</v>
      </c>
      <c r="F24" s="148">
        <v>16</v>
      </c>
      <c r="G24" s="151"/>
      <c r="H24" s="150"/>
      <c r="I24" s="150"/>
      <c r="J24" s="150"/>
      <c r="K24" s="149"/>
    </row>
    <row r="25" spans="1:11" ht="15">
      <c r="A25" s="325"/>
      <c r="B25" s="146"/>
      <c r="C25" s="146"/>
      <c r="D25" s="147"/>
      <c r="E25" s="154" t="s">
        <v>142</v>
      </c>
      <c r="F25" s="148">
        <v>17</v>
      </c>
      <c r="G25" s="151"/>
      <c r="H25" s="150"/>
      <c r="I25" s="150"/>
      <c r="J25" s="150"/>
      <c r="K25" s="149"/>
    </row>
    <row r="26" spans="1:11" ht="15">
      <c r="A26" s="325"/>
      <c r="B26" s="146"/>
      <c r="C26" s="146"/>
      <c r="D26" s="147"/>
      <c r="E26" s="154" t="s">
        <v>143</v>
      </c>
      <c r="F26" s="148">
        <v>18</v>
      </c>
      <c r="G26" s="151"/>
      <c r="H26" s="150"/>
      <c r="I26" s="150"/>
      <c r="J26" s="150"/>
      <c r="K26" s="149"/>
    </row>
    <row r="27" spans="1:11" ht="15" customHeight="1">
      <c r="A27" s="325"/>
      <c r="B27" s="146"/>
      <c r="C27" s="146"/>
      <c r="D27" s="147" t="s">
        <v>144</v>
      </c>
      <c r="E27" s="147" t="s">
        <v>145</v>
      </c>
      <c r="F27" s="148">
        <v>19</v>
      </c>
      <c r="G27" s="151"/>
      <c r="H27" s="150"/>
      <c r="I27" s="150"/>
      <c r="J27" s="150"/>
      <c r="K27" s="149"/>
    </row>
    <row r="28" spans="1:11" ht="15">
      <c r="A28" s="325"/>
      <c r="B28" s="146"/>
      <c r="C28" s="146"/>
      <c r="D28" s="147" t="s">
        <v>146</v>
      </c>
      <c r="E28" s="147" t="s">
        <v>147</v>
      </c>
      <c r="F28" s="148">
        <v>20</v>
      </c>
      <c r="G28" s="151"/>
      <c r="H28" s="150"/>
      <c r="I28" s="150"/>
      <c r="J28" s="150"/>
      <c r="K28" s="149"/>
    </row>
    <row r="29" spans="1:11" ht="15">
      <c r="A29" s="325"/>
      <c r="B29" s="146"/>
      <c r="C29" s="146"/>
      <c r="D29" s="147" t="s">
        <v>148</v>
      </c>
      <c r="E29" s="147" t="s">
        <v>129</v>
      </c>
      <c r="F29" s="148">
        <v>21</v>
      </c>
      <c r="G29" s="151"/>
      <c r="H29" s="150"/>
      <c r="I29" s="150"/>
      <c r="J29" s="150"/>
      <c r="K29" s="149"/>
    </row>
    <row r="30" spans="1:11" ht="15.75" customHeight="1">
      <c r="A30" s="325"/>
      <c r="B30" s="146">
        <v>2</v>
      </c>
      <c r="C30" s="146"/>
      <c r="D30" s="322" t="s">
        <v>345</v>
      </c>
      <c r="E30" s="322"/>
      <c r="F30" s="148">
        <v>22</v>
      </c>
      <c r="G30" s="151"/>
      <c r="H30" s="150"/>
      <c r="I30" s="150"/>
      <c r="J30" s="150"/>
      <c r="K30" s="149"/>
    </row>
    <row r="31" spans="1:11" ht="15" customHeight="1">
      <c r="A31" s="325"/>
      <c r="B31" s="325"/>
      <c r="C31" s="146" t="s">
        <v>14</v>
      </c>
      <c r="D31" s="326" t="s">
        <v>150</v>
      </c>
      <c r="E31" s="326"/>
      <c r="F31" s="148">
        <v>23</v>
      </c>
      <c r="G31" s="151"/>
      <c r="H31" s="150"/>
      <c r="I31" s="150"/>
      <c r="J31" s="150"/>
      <c r="K31" s="149"/>
    </row>
    <row r="32" spans="1:11" ht="15" customHeight="1">
      <c r="A32" s="325"/>
      <c r="B32" s="325"/>
      <c r="C32" s="146" t="s">
        <v>16</v>
      </c>
      <c r="D32" s="326" t="s">
        <v>151</v>
      </c>
      <c r="E32" s="326"/>
      <c r="F32" s="148">
        <v>24</v>
      </c>
      <c r="G32" s="151"/>
      <c r="H32" s="150"/>
      <c r="I32" s="150"/>
      <c r="J32" s="150"/>
      <c r="K32" s="149"/>
    </row>
    <row r="33" spans="1:13" ht="15" customHeight="1">
      <c r="A33" s="325"/>
      <c r="B33" s="325"/>
      <c r="C33" s="146" t="s">
        <v>64</v>
      </c>
      <c r="D33" s="326" t="s">
        <v>152</v>
      </c>
      <c r="E33" s="326"/>
      <c r="F33" s="148">
        <v>25</v>
      </c>
      <c r="G33" s="151"/>
      <c r="H33" s="150"/>
      <c r="I33" s="150"/>
      <c r="J33" s="150"/>
      <c r="K33" s="149"/>
      <c r="M33" s="52"/>
    </row>
    <row r="34" spans="1:11" ht="15" customHeight="1">
      <c r="A34" s="325"/>
      <c r="B34" s="325"/>
      <c r="C34" s="146" t="s">
        <v>74</v>
      </c>
      <c r="D34" s="326" t="s">
        <v>153</v>
      </c>
      <c r="E34" s="326"/>
      <c r="F34" s="148">
        <v>26</v>
      </c>
      <c r="G34" s="151"/>
      <c r="H34" s="150"/>
      <c r="I34" s="150"/>
      <c r="J34" s="150"/>
      <c r="K34" s="149"/>
    </row>
    <row r="35" spans="1:11" ht="15" customHeight="1">
      <c r="A35" s="325"/>
      <c r="B35" s="325"/>
      <c r="C35" s="146" t="s">
        <v>76</v>
      </c>
      <c r="D35" s="326" t="s">
        <v>154</v>
      </c>
      <c r="E35" s="326"/>
      <c r="F35" s="148">
        <v>27</v>
      </c>
      <c r="G35" s="151"/>
      <c r="H35" s="150"/>
      <c r="I35" s="150"/>
      <c r="J35" s="150"/>
      <c r="K35" s="149"/>
    </row>
    <row r="36" spans="1:11" ht="15" customHeight="1">
      <c r="A36" s="325"/>
      <c r="B36" s="146">
        <v>3</v>
      </c>
      <c r="C36" s="146"/>
      <c r="D36" s="326" t="s">
        <v>346</v>
      </c>
      <c r="E36" s="326"/>
      <c r="F36" s="148">
        <v>28</v>
      </c>
      <c r="G36" s="151"/>
      <c r="H36" s="150"/>
      <c r="I36" s="150"/>
      <c r="J36" s="150"/>
      <c r="K36" s="149"/>
    </row>
    <row r="37" spans="1:11" ht="15" customHeight="1">
      <c r="A37" s="146" t="s">
        <v>19</v>
      </c>
      <c r="B37" s="326" t="s">
        <v>347</v>
      </c>
      <c r="C37" s="326"/>
      <c r="D37" s="326"/>
      <c r="E37" s="326"/>
      <c r="F37" s="148">
        <v>29</v>
      </c>
      <c r="G37" s="151"/>
      <c r="H37" s="150"/>
      <c r="I37" s="150"/>
      <c r="J37" s="150"/>
      <c r="K37" s="149"/>
    </row>
    <row r="38" spans="1:11" ht="15" customHeight="1">
      <c r="A38" s="325"/>
      <c r="B38" s="146">
        <v>1</v>
      </c>
      <c r="C38" s="322" t="s">
        <v>348</v>
      </c>
      <c r="D38" s="322"/>
      <c r="E38" s="322"/>
      <c r="F38" s="148">
        <v>30</v>
      </c>
      <c r="G38" s="151"/>
      <c r="H38" s="150"/>
      <c r="I38" s="150"/>
      <c r="J38" s="150"/>
      <c r="K38" s="149"/>
    </row>
    <row r="39" spans="1:11" ht="15" customHeight="1">
      <c r="A39" s="325"/>
      <c r="B39" s="325"/>
      <c r="C39" s="322" t="s">
        <v>349</v>
      </c>
      <c r="D39" s="322"/>
      <c r="E39" s="322"/>
      <c r="F39" s="148">
        <v>31</v>
      </c>
      <c r="G39" s="151"/>
      <c r="H39" s="150"/>
      <c r="I39" s="150"/>
      <c r="J39" s="150"/>
      <c r="K39" s="149"/>
    </row>
    <row r="40" spans="1:11" ht="15" customHeight="1">
      <c r="A40" s="325"/>
      <c r="B40" s="325"/>
      <c r="C40" s="146" t="s">
        <v>158</v>
      </c>
      <c r="D40" s="322" t="s">
        <v>350</v>
      </c>
      <c r="E40" s="322"/>
      <c r="F40" s="148">
        <v>32</v>
      </c>
      <c r="G40" s="151"/>
      <c r="H40" s="150"/>
      <c r="I40" s="150"/>
      <c r="J40" s="150"/>
      <c r="K40" s="149"/>
    </row>
    <row r="41" spans="1:11" ht="15" customHeight="1">
      <c r="A41" s="325"/>
      <c r="B41" s="325"/>
      <c r="C41" s="146" t="s">
        <v>14</v>
      </c>
      <c r="D41" s="322" t="s">
        <v>160</v>
      </c>
      <c r="E41" s="322"/>
      <c r="F41" s="148">
        <v>33</v>
      </c>
      <c r="G41" s="151"/>
      <c r="H41" s="150"/>
      <c r="I41" s="150"/>
      <c r="J41" s="150"/>
      <c r="K41" s="149"/>
    </row>
    <row r="42" spans="1:11" ht="15" customHeight="1">
      <c r="A42" s="325"/>
      <c r="B42" s="325"/>
      <c r="C42" s="146" t="s">
        <v>16</v>
      </c>
      <c r="D42" s="322" t="s">
        <v>161</v>
      </c>
      <c r="E42" s="322"/>
      <c r="F42" s="148">
        <v>34</v>
      </c>
      <c r="G42" s="151"/>
      <c r="H42" s="150"/>
      <c r="I42" s="150"/>
      <c r="J42" s="150"/>
      <c r="K42" s="149"/>
    </row>
    <row r="43" spans="1:11" ht="13.5" customHeight="1">
      <c r="A43" s="325"/>
      <c r="B43" s="325"/>
      <c r="C43" s="146"/>
      <c r="D43" s="147" t="s">
        <v>162</v>
      </c>
      <c r="E43" s="147" t="s">
        <v>163</v>
      </c>
      <c r="F43" s="148">
        <v>35</v>
      </c>
      <c r="G43" s="151"/>
      <c r="H43" s="150"/>
      <c r="I43" s="150"/>
      <c r="J43" s="150"/>
      <c r="K43" s="149"/>
    </row>
    <row r="44" spans="1:11" ht="15.75" customHeight="1">
      <c r="A44" s="325"/>
      <c r="B44" s="325"/>
      <c r="C44" s="146"/>
      <c r="D44" s="147" t="s">
        <v>164</v>
      </c>
      <c r="E44" s="147" t="s">
        <v>165</v>
      </c>
      <c r="F44" s="148">
        <v>36</v>
      </c>
      <c r="G44" s="151"/>
      <c r="H44" s="150"/>
      <c r="I44" s="150"/>
      <c r="J44" s="150"/>
      <c r="K44" s="149"/>
    </row>
    <row r="45" spans="1:11" ht="15.75" customHeight="1">
      <c r="A45" s="325"/>
      <c r="B45" s="325"/>
      <c r="C45" s="146" t="s">
        <v>64</v>
      </c>
      <c r="D45" s="322" t="s">
        <v>166</v>
      </c>
      <c r="E45" s="322"/>
      <c r="F45" s="148">
        <v>37</v>
      </c>
      <c r="G45" s="151"/>
      <c r="H45" s="150"/>
      <c r="I45" s="150"/>
      <c r="J45" s="150"/>
      <c r="K45" s="149"/>
    </row>
    <row r="46" spans="1:11" ht="15" customHeight="1">
      <c r="A46" s="325"/>
      <c r="B46" s="325"/>
      <c r="C46" s="146" t="s">
        <v>74</v>
      </c>
      <c r="D46" s="322" t="s">
        <v>167</v>
      </c>
      <c r="E46" s="322"/>
      <c r="F46" s="148">
        <v>38</v>
      </c>
      <c r="G46" s="151"/>
      <c r="H46" s="150"/>
      <c r="I46" s="150"/>
      <c r="J46" s="150"/>
      <c r="K46" s="149"/>
    </row>
    <row r="47" spans="1:11" ht="15" customHeight="1">
      <c r="A47" s="325"/>
      <c r="B47" s="325"/>
      <c r="C47" s="146" t="s">
        <v>76</v>
      </c>
      <c r="D47" s="322" t="s">
        <v>168</v>
      </c>
      <c r="E47" s="322"/>
      <c r="F47" s="148">
        <v>39</v>
      </c>
      <c r="G47" s="151"/>
      <c r="H47" s="150"/>
      <c r="I47" s="150"/>
      <c r="J47" s="150"/>
      <c r="K47" s="149"/>
    </row>
    <row r="48" spans="1:11" ht="25.5" customHeight="1">
      <c r="A48" s="325"/>
      <c r="B48" s="325"/>
      <c r="C48" s="146" t="s">
        <v>169</v>
      </c>
      <c r="D48" s="326" t="s">
        <v>351</v>
      </c>
      <c r="E48" s="326"/>
      <c r="F48" s="148">
        <v>40</v>
      </c>
      <c r="G48" s="151"/>
      <c r="H48" s="150"/>
      <c r="I48" s="150"/>
      <c r="J48" s="150"/>
      <c r="K48" s="149"/>
    </row>
    <row r="49" spans="1:11" ht="22.5" customHeight="1">
      <c r="A49" s="325"/>
      <c r="B49" s="325"/>
      <c r="C49" s="146" t="s">
        <v>14</v>
      </c>
      <c r="D49" s="326" t="s">
        <v>171</v>
      </c>
      <c r="E49" s="326"/>
      <c r="F49" s="148">
        <v>41</v>
      </c>
      <c r="G49" s="151"/>
      <c r="H49" s="150"/>
      <c r="I49" s="150"/>
      <c r="J49" s="150"/>
      <c r="K49" s="149"/>
    </row>
    <row r="50" spans="1:11" ht="22.5" customHeight="1">
      <c r="A50" s="325"/>
      <c r="B50" s="325"/>
      <c r="C50" s="146" t="s">
        <v>172</v>
      </c>
      <c r="D50" s="326" t="s">
        <v>352</v>
      </c>
      <c r="E50" s="326"/>
      <c r="F50" s="148">
        <v>42</v>
      </c>
      <c r="G50" s="151"/>
      <c r="H50" s="150"/>
      <c r="I50" s="150"/>
      <c r="J50" s="150"/>
      <c r="K50" s="149"/>
    </row>
    <row r="51" spans="1:11" ht="21.75" customHeight="1">
      <c r="A51" s="325"/>
      <c r="B51" s="325"/>
      <c r="C51" s="146"/>
      <c r="D51" s="155" t="s">
        <v>162</v>
      </c>
      <c r="E51" s="155" t="s">
        <v>174</v>
      </c>
      <c r="F51" s="148">
        <v>43</v>
      </c>
      <c r="G51" s="151"/>
      <c r="H51" s="150"/>
      <c r="I51" s="150"/>
      <c r="J51" s="150"/>
      <c r="K51" s="149"/>
    </row>
    <row r="52" spans="1:11" ht="15">
      <c r="A52" s="325"/>
      <c r="B52" s="325"/>
      <c r="C52" s="146"/>
      <c r="D52" s="155" t="s">
        <v>164</v>
      </c>
      <c r="E52" s="155" t="s">
        <v>175</v>
      </c>
      <c r="F52" s="148">
        <v>44</v>
      </c>
      <c r="G52" s="151"/>
      <c r="H52" s="150"/>
      <c r="I52" s="150"/>
      <c r="J52" s="150"/>
      <c r="K52" s="149"/>
    </row>
    <row r="53" spans="1:11" ht="18" customHeight="1">
      <c r="A53" s="325"/>
      <c r="B53" s="325"/>
      <c r="C53" s="146" t="s">
        <v>64</v>
      </c>
      <c r="D53" s="326" t="s">
        <v>176</v>
      </c>
      <c r="E53" s="326"/>
      <c r="F53" s="148">
        <v>45</v>
      </c>
      <c r="G53" s="151"/>
      <c r="H53" s="150"/>
      <c r="I53" s="150"/>
      <c r="J53" s="150"/>
      <c r="K53" s="149"/>
    </row>
    <row r="54" spans="1:11" ht="25.5" customHeight="1">
      <c r="A54" s="325"/>
      <c r="B54" s="325"/>
      <c r="C54" s="146" t="s">
        <v>177</v>
      </c>
      <c r="D54" s="326" t="s">
        <v>353</v>
      </c>
      <c r="E54" s="326"/>
      <c r="F54" s="148">
        <v>46</v>
      </c>
      <c r="G54" s="151"/>
      <c r="H54" s="150"/>
      <c r="I54" s="150"/>
      <c r="J54" s="150"/>
      <c r="K54" s="149"/>
    </row>
    <row r="55" spans="1:11" ht="15" customHeight="1">
      <c r="A55" s="325"/>
      <c r="B55" s="325"/>
      <c r="C55" s="146" t="s">
        <v>14</v>
      </c>
      <c r="D55" s="326" t="s">
        <v>179</v>
      </c>
      <c r="E55" s="326"/>
      <c r="F55" s="148">
        <v>47</v>
      </c>
      <c r="G55" s="151"/>
      <c r="H55" s="150"/>
      <c r="I55" s="150"/>
      <c r="J55" s="150"/>
      <c r="K55" s="149"/>
    </row>
    <row r="56" spans="1:11" ht="15" customHeight="1">
      <c r="A56" s="325"/>
      <c r="B56" s="325"/>
      <c r="C56" s="146" t="s">
        <v>16</v>
      </c>
      <c r="D56" s="326" t="s">
        <v>180</v>
      </c>
      <c r="E56" s="326"/>
      <c r="F56" s="148">
        <v>48</v>
      </c>
      <c r="G56" s="151"/>
      <c r="H56" s="150"/>
      <c r="I56" s="150"/>
      <c r="J56" s="150"/>
      <c r="K56" s="149"/>
    </row>
    <row r="57" spans="1:11" ht="21" customHeight="1">
      <c r="A57" s="325"/>
      <c r="B57" s="325"/>
      <c r="C57" s="146"/>
      <c r="D57" s="156" t="s">
        <v>162</v>
      </c>
      <c r="E57" s="156" t="s">
        <v>181</v>
      </c>
      <c r="F57" s="148">
        <v>49</v>
      </c>
      <c r="G57" s="151"/>
      <c r="H57" s="150"/>
      <c r="I57" s="150"/>
      <c r="J57" s="150"/>
      <c r="K57" s="149"/>
    </row>
    <row r="58" spans="1:11" ht="24" customHeight="1">
      <c r="A58" s="325"/>
      <c r="B58" s="325"/>
      <c r="C58" s="146" t="s">
        <v>64</v>
      </c>
      <c r="D58" s="326" t="s">
        <v>182</v>
      </c>
      <c r="E58" s="326"/>
      <c r="F58" s="148">
        <v>50</v>
      </c>
      <c r="G58" s="151"/>
      <c r="H58" s="150"/>
      <c r="I58" s="150"/>
      <c r="J58" s="150"/>
      <c r="K58" s="149"/>
    </row>
    <row r="59" spans="1:11" ht="15">
      <c r="A59" s="325"/>
      <c r="B59" s="325"/>
      <c r="C59" s="146"/>
      <c r="D59" s="156" t="s">
        <v>183</v>
      </c>
      <c r="E59" s="156" t="s">
        <v>184</v>
      </c>
      <c r="F59" s="148">
        <v>51</v>
      </c>
      <c r="G59" s="151"/>
      <c r="H59" s="150"/>
      <c r="I59" s="150"/>
      <c r="J59" s="150"/>
      <c r="K59" s="149"/>
    </row>
    <row r="60" spans="1:11" ht="15" customHeight="1">
      <c r="A60" s="325"/>
      <c r="B60" s="325"/>
      <c r="C60" s="146"/>
      <c r="D60" s="156"/>
      <c r="E60" s="39" t="s">
        <v>185</v>
      </c>
      <c r="F60" s="148">
        <v>52</v>
      </c>
      <c r="G60" s="151"/>
      <c r="H60" s="150"/>
      <c r="I60" s="150"/>
      <c r="J60" s="150"/>
      <c r="K60" s="149"/>
    </row>
    <row r="61" spans="1:11" ht="15">
      <c r="A61" s="325"/>
      <c r="B61" s="325"/>
      <c r="C61" s="146"/>
      <c r="D61" s="156" t="s">
        <v>186</v>
      </c>
      <c r="E61" s="156" t="s">
        <v>187</v>
      </c>
      <c r="F61" s="148">
        <v>53</v>
      </c>
      <c r="G61" s="151"/>
      <c r="H61" s="150"/>
      <c r="I61" s="150"/>
      <c r="J61" s="150"/>
      <c r="K61" s="149"/>
    </row>
    <row r="62" spans="1:11" ht="38.25">
      <c r="A62" s="325"/>
      <c r="B62" s="325"/>
      <c r="C62" s="146"/>
      <c r="D62" s="156"/>
      <c r="E62" s="39" t="s">
        <v>188</v>
      </c>
      <c r="F62" s="148">
        <v>54</v>
      </c>
      <c r="G62" s="151"/>
      <c r="H62" s="150"/>
      <c r="I62" s="150"/>
      <c r="J62" s="150"/>
      <c r="K62" s="149"/>
    </row>
    <row r="63" spans="1:11" ht="39" customHeight="1">
      <c r="A63" s="325"/>
      <c r="B63" s="325"/>
      <c r="C63" s="146"/>
      <c r="D63" s="156"/>
      <c r="E63" s="39" t="s">
        <v>189</v>
      </c>
      <c r="F63" s="148">
        <v>55</v>
      </c>
      <c r="G63" s="151"/>
      <c r="H63" s="150"/>
      <c r="I63" s="150"/>
      <c r="J63" s="150"/>
      <c r="K63" s="149"/>
    </row>
    <row r="64" spans="1:11" ht="15">
      <c r="A64" s="325"/>
      <c r="B64" s="325"/>
      <c r="C64" s="146"/>
      <c r="D64" s="156"/>
      <c r="E64" s="39" t="s">
        <v>190</v>
      </c>
      <c r="F64" s="148">
        <v>56</v>
      </c>
      <c r="G64" s="151"/>
      <c r="H64" s="150"/>
      <c r="I64" s="150"/>
      <c r="J64" s="150"/>
      <c r="K64" s="149"/>
    </row>
    <row r="65" spans="1:11" ht="15" customHeight="1">
      <c r="A65" s="325"/>
      <c r="B65" s="325"/>
      <c r="C65" s="146" t="s">
        <v>74</v>
      </c>
      <c r="D65" s="322" t="s">
        <v>354</v>
      </c>
      <c r="E65" s="322"/>
      <c r="F65" s="148">
        <v>57</v>
      </c>
      <c r="G65" s="151"/>
      <c r="H65" s="150"/>
      <c r="I65" s="150"/>
      <c r="J65" s="150"/>
      <c r="K65" s="149"/>
    </row>
    <row r="66" spans="1:11" ht="15" customHeight="1">
      <c r="A66" s="325"/>
      <c r="B66" s="325"/>
      <c r="C66" s="146"/>
      <c r="D66" s="147" t="s">
        <v>192</v>
      </c>
      <c r="E66" s="157" t="s">
        <v>355</v>
      </c>
      <c r="F66" s="148">
        <v>58</v>
      </c>
      <c r="G66" s="151"/>
      <c r="H66" s="150"/>
      <c r="I66" s="150"/>
      <c r="J66" s="150"/>
      <c r="K66" s="149"/>
    </row>
    <row r="67" spans="1:11" ht="15">
      <c r="A67" s="325"/>
      <c r="B67" s="325"/>
      <c r="C67" s="146"/>
      <c r="D67" s="147" t="s">
        <v>194</v>
      </c>
      <c r="E67" s="157" t="s">
        <v>356</v>
      </c>
      <c r="F67" s="148">
        <v>59</v>
      </c>
      <c r="G67" s="151"/>
      <c r="H67" s="150"/>
      <c r="I67" s="150"/>
      <c r="J67" s="150"/>
      <c r="K67" s="149"/>
    </row>
    <row r="68" spans="1:11" ht="26.25">
      <c r="A68" s="325"/>
      <c r="B68" s="325"/>
      <c r="C68" s="146"/>
      <c r="D68" s="147" t="s">
        <v>197</v>
      </c>
      <c r="E68" s="157" t="s">
        <v>357</v>
      </c>
      <c r="F68" s="148">
        <v>60</v>
      </c>
      <c r="G68" s="151"/>
      <c r="H68" s="150"/>
      <c r="I68" s="150"/>
      <c r="J68" s="150"/>
      <c r="K68" s="149"/>
    </row>
    <row r="69" spans="1:11" ht="15">
      <c r="A69" s="325"/>
      <c r="B69" s="325"/>
      <c r="C69" s="146"/>
      <c r="D69" s="147" t="s">
        <v>358</v>
      </c>
      <c r="E69" s="157" t="s">
        <v>359</v>
      </c>
      <c r="F69" s="148">
        <v>61</v>
      </c>
      <c r="G69" s="151"/>
      <c r="H69" s="150"/>
      <c r="I69" s="150"/>
      <c r="J69" s="150"/>
      <c r="K69" s="149"/>
    </row>
    <row r="70" spans="1:11" ht="15" customHeight="1">
      <c r="A70" s="325"/>
      <c r="B70" s="325"/>
      <c r="C70" s="146" t="s">
        <v>76</v>
      </c>
      <c r="D70" s="322" t="s">
        <v>199</v>
      </c>
      <c r="E70" s="322"/>
      <c r="F70" s="148">
        <v>62</v>
      </c>
      <c r="G70" s="151"/>
      <c r="H70" s="150"/>
      <c r="I70" s="150"/>
      <c r="J70" s="150"/>
      <c r="K70" s="149"/>
    </row>
    <row r="71" spans="1:11" ht="15" customHeight="1">
      <c r="A71" s="325"/>
      <c r="B71" s="325"/>
      <c r="C71" s="146" t="s">
        <v>136</v>
      </c>
      <c r="D71" s="322" t="s">
        <v>360</v>
      </c>
      <c r="E71" s="322"/>
      <c r="F71" s="148">
        <v>63</v>
      </c>
      <c r="G71" s="151"/>
      <c r="H71" s="150"/>
      <c r="I71" s="150"/>
      <c r="J71" s="150"/>
      <c r="K71" s="149"/>
    </row>
    <row r="72" spans="1:11" ht="15" customHeight="1">
      <c r="A72" s="325"/>
      <c r="B72" s="325"/>
      <c r="C72" s="146"/>
      <c r="D72" s="322" t="s">
        <v>361</v>
      </c>
      <c r="E72" s="322"/>
      <c r="F72" s="148">
        <v>64</v>
      </c>
      <c r="G72" s="151"/>
      <c r="H72" s="150"/>
      <c r="I72" s="150"/>
      <c r="J72" s="150"/>
      <c r="K72" s="149"/>
    </row>
    <row r="73" spans="1:11" ht="15" customHeight="1">
      <c r="A73" s="325"/>
      <c r="B73" s="325"/>
      <c r="C73" s="146"/>
      <c r="D73" s="329" t="s">
        <v>202</v>
      </c>
      <c r="E73" s="329"/>
      <c r="F73" s="148">
        <v>65</v>
      </c>
      <c r="G73" s="151"/>
      <c r="H73" s="150"/>
      <c r="I73" s="150"/>
      <c r="J73" s="150"/>
      <c r="K73" s="149"/>
    </row>
    <row r="74" spans="1:11" ht="15" customHeight="1">
      <c r="A74" s="325"/>
      <c r="B74" s="325"/>
      <c r="C74" s="146"/>
      <c r="D74" s="329" t="s">
        <v>203</v>
      </c>
      <c r="E74" s="329"/>
      <c r="F74" s="148">
        <v>66</v>
      </c>
      <c r="G74" s="151"/>
      <c r="H74" s="150"/>
      <c r="I74" s="150"/>
      <c r="J74" s="150"/>
      <c r="K74" s="149"/>
    </row>
    <row r="75" spans="1:11" ht="15" customHeight="1">
      <c r="A75" s="325"/>
      <c r="B75" s="325"/>
      <c r="C75" s="146" t="s">
        <v>204</v>
      </c>
      <c r="D75" s="322" t="s">
        <v>205</v>
      </c>
      <c r="E75" s="322"/>
      <c r="F75" s="148">
        <v>67</v>
      </c>
      <c r="G75" s="151"/>
      <c r="H75" s="150"/>
      <c r="I75" s="150"/>
      <c r="J75" s="150"/>
      <c r="K75" s="149"/>
    </row>
    <row r="76" spans="1:11" ht="15" customHeight="1">
      <c r="A76" s="325"/>
      <c r="B76" s="325"/>
      <c r="C76" s="146" t="s">
        <v>206</v>
      </c>
      <c r="D76" s="322" t="s">
        <v>207</v>
      </c>
      <c r="E76" s="322"/>
      <c r="F76" s="148">
        <v>68</v>
      </c>
      <c r="G76" s="151"/>
      <c r="H76" s="150"/>
      <c r="I76" s="150"/>
      <c r="J76" s="150"/>
      <c r="K76" s="149"/>
    </row>
    <row r="77" spans="1:11" ht="15" customHeight="1">
      <c r="A77" s="325"/>
      <c r="B77" s="325"/>
      <c r="C77" s="146" t="s">
        <v>208</v>
      </c>
      <c r="D77" s="322" t="s">
        <v>209</v>
      </c>
      <c r="E77" s="322"/>
      <c r="F77" s="148">
        <v>69</v>
      </c>
      <c r="G77" s="151"/>
      <c r="H77" s="150"/>
      <c r="I77" s="150"/>
      <c r="J77" s="150"/>
      <c r="K77" s="149"/>
    </row>
    <row r="78" spans="1:11" ht="15">
      <c r="A78" s="325"/>
      <c r="B78" s="325"/>
      <c r="C78" s="146"/>
      <c r="D78" s="147" t="s">
        <v>210</v>
      </c>
      <c r="E78" s="147" t="s">
        <v>211</v>
      </c>
      <c r="F78" s="148">
        <v>70</v>
      </c>
      <c r="G78" s="151"/>
      <c r="H78" s="150"/>
      <c r="I78" s="150"/>
      <c r="J78" s="150"/>
      <c r="K78" s="149"/>
    </row>
    <row r="79" spans="1:11" ht="15" customHeight="1">
      <c r="A79" s="325"/>
      <c r="B79" s="325"/>
      <c r="C79" s="146"/>
      <c r="D79" s="147" t="s">
        <v>212</v>
      </c>
      <c r="E79" s="147" t="s">
        <v>213</v>
      </c>
      <c r="F79" s="148">
        <v>71</v>
      </c>
      <c r="G79" s="151"/>
      <c r="H79" s="150"/>
      <c r="I79" s="150"/>
      <c r="J79" s="150"/>
      <c r="K79" s="149"/>
    </row>
    <row r="80" spans="1:11" ht="15">
      <c r="A80" s="325"/>
      <c r="B80" s="325"/>
      <c r="C80" s="146"/>
      <c r="D80" s="147" t="s">
        <v>214</v>
      </c>
      <c r="E80" s="147" t="s">
        <v>215</v>
      </c>
      <c r="F80" s="148">
        <v>72</v>
      </c>
      <c r="G80" s="151"/>
      <c r="H80" s="150"/>
      <c r="I80" s="150"/>
      <c r="J80" s="150"/>
      <c r="K80" s="149"/>
    </row>
    <row r="81" spans="1:11" ht="15" customHeight="1">
      <c r="A81" s="325"/>
      <c r="B81" s="325"/>
      <c r="C81" s="146"/>
      <c r="D81" s="147" t="s">
        <v>216</v>
      </c>
      <c r="E81" s="147" t="s">
        <v>217</v>
      </c>
      <c r="F81" s="148">
        <v>73</v>
      </c>
      <c r="G81" s="151"/>
      <c r="H81" s="150"/>
      <c r="I81" s="150"/>
      <c r="J81" s="150"/>
      <c r="K81" s="149"/>
    </row>
    <row r="82" spans="1:11" ht="17.25" customHeight="1">
      <c r="A82" s="325"/>
      <c r="B82" s="325"/>
      <c r="C82" s="146"/>
      <c r="D82" s="147"/>
      <c r="E82" s="147" t="s">
        <v>362</v>
      </c>
      <c r="F82" s="148">
        <v>74</v>
      </c>
      <c r="G82" s="151"/>
      <c r="H82" s="150"/>
      <c r="I82" s="150"/>
      <c r="J82" s="150"/>
      <c r="K82" s="149"/>
    </row>
    <row r="83" spans="1:11" ht="17.25" customHeight="1">
      <c r="A83" s="325"/>
      <c r="B83" s="325"/>
      <c r="C83" s="146"/>
      <c r="D83" s="147" t="s">
        <v>219</v>
      </c>
      <c r="E83" s="147" t="s">
        <v>220</v>
      </c>
      <c r="F83" s="148">
        <v>75</v>
      </c>
      <c r="G83" s="151"/>
      <c r="H83" s="150"/>
      <c r="I83" s="150"/>
      <c r="J83" s="150"/>
      <c r="K83" s="149"/>
    </row>
    <row r="84" spans="1:11" ht="38.25">
      <c r="A84" s="325"/>
      <c r="B84" s="325"/>
      <c r="C84" s="146"/>
      <c r="D84" s="147" t="s">
        <v>221</v>
      </c>
      <c r="E84" s="147" t="s">
        <v>222</v>
      </c>
      <c r="F84" s="148">
        <v>76</v>
      </c>
      <c r="G84" s="151"/>
      <c r="H84" s="150"/>
      <c r="I84" s="150"/>
      <c r="J84" s="150"/>
      <c r="K84" s="149"/>
    </row>
    <row r="85" spans="1:11" ht="25.5">
      <c r="A85" s="325"/>
      <c r="B85" s="325"/>
      <c r="C85" s="146"/>
      <c r="D85" s="147" t="s">
        <v>223</v>
      </c>
      <c r="E85" s="147" t="s">
        <v>224</v>
      </c>
      <c r="F85" s="148">
        <v>77</v>
      </c>
      <c r="G85" s="151"/>
      <c r="H85" s="150"/>
      <c r="I85" s="150"/>
      <c r="J85" s="150"/>
      <c r="K85" s="149"/>
    </row>
    <row r="86" spans="1:11" ht="15" customHeight="1">
      <c r="A86" s="325"/>
      <c r="B86" s="325"/>
      <c r="C86" s="146" t="s">
        <v>225</v>
      </c>
      <c r="D86" s="322" t="s">
        <v>77</v>
      </c>
      <c r="E86" s="322"/>
      <c r="F86" s="148">
        <v>78</v>
      </c>
      <c r="G86" s="151"/>
      <c r="H86" s="150"/>
      <c r="I86" s="150"/>
      <c r="J86" s="150"/>
      <c r="K86" s="149"/>
    </row>
    <row r="87" spans="1:11" ht="25.5" customHeight="1">
      <c r="A87" s="325"/>
      <c r="B87" s="325"/>
      <c r="C87" s="326" t="s">
        <v>363</v>
      </c>
      <c r="D87" s="326"/>
      <c r="E87" s="326"/>
      <c r="F87" s="148">
        <v>79</v>
      </c>
      <c r="G87" s="151"/>
      <c r="H87" s="150"/>
      <c r="I87" s="150"/>
      <c r="J87" s="150"/>
      <c r="K87" s="149"/>
    </row>
    <row r="88" spans="1:11" ht="27.75" customHeight="1">
      <c r="A88" s="325"/>
      <c r="B88" s="325"/>
      <c r="C88" s="146" t="s">
        <v>14</v>
      </c>
      <c r="D88" s="328" t="s">
        <v>227</v>
      </c>
      <c r="E88" s="328"/>
      <c r="F88" s="148">
        <v>80</v>
      </c>
      <c r="G88" s="151"/>
      <c r="H88" s="150"/>
      <c r="I88" s="150"/>
      <c r="J88" s="150"/>
      <c r="K88" s="149"/>
    </row>
    <row r="89" spans="1:11" ht="15" customHeight="1">
      <c r="A89" s="325"/>
      <c r="B89" s="325"/>
      <c r="C89" s="146" t="s">
        <v>16</v>
      </c>
      <c r="D89" s="327" t="s">
        <v>228</v>
      </c>
      <c r="E89" s="327"/>
      <c r="F89" s="148">
        <v>81</v>
      </c>
      <c r="G89" s="151"/>
      <c r="H89" s="150"/>
      <c r="I89" s="150"/>
      <c r="J89" s="150"/>
      <c r="K89" s="149"/>
    </row>
    <row r="90" spans="1:11" ht="15" customHeight="1">
      <c r="A90" s="325"/>
      <c r="B90" s="325"/>
      <c r="C90" s="146" t="s">
        <v>64</v>
      </c>
      <c r="D90" s="327" t="s">
        <v>229</v>
      </c>
      <c r="E90" s="327"/>
      <c r="F90" s="148">
        <v>82</v>
      </c>
      <c r="G90" s="151"/>
      <c r="H90" s="150"/>
      <c r="I90" s="150"/>
      <c r="J90" s="150"/>
      <c r="K90" s="149"/>
    </row>
    <row r="91" spans="1:11" ht="15" customHeight="1">
      <c r="A91" s="325"/>
      <c r="B91" s="325"/>
      <c r="C91" s="146" t="s">
        <v>74</v>
      </c>
      <c r="D91" s="327" t="s">
        <v>230</v>
      </c>
      <c r="E91" s="327"/>
      <c r="F91" s="148">
        <v>83</v>
      </c>
      <c r="G91" s="151"/>
      <c r="H91" s="150"/>
      <c r="I91" s="150"/>
      <c r="J91" s="150"/>
      <c r="K91" s="149"/>
    </row>
    <row r="92" spans="1:11" ht="16.5" customHeight="1">
      <c r="A92" s="325"/>
      <c r="B92" s="325"/>
      <c r="C92" s="146" t="s">
        <v>76</v>
      </c>
      <c r="D92" s="327" t="s">
        <v>231</v>
      </c>
      <c r="E92" s="327"/>
      <c r="F92" s="148">
        <v>84</v>
      </c>
      <c r="G92" s="151"/>
      <c r="H92" s="150"/>
      <c r="I92" s="150"/>
      <c r="J92" s="150"/>
      <c r="K92" s="149"/>
    </row>
    <row r="93" spans="1:11" ht="15" customHeight="1">
      <c r="A93" s="325"/>
      <c r="B93" s="325"/>
      <c r="C93" s="146" t="s">
        <v>136</v>
      </c>
      <c r="D93" s="327" t="s">
        <v>364</v>
      </c>
      <c r="E93" s="327"/>
      <c r="F93" s="148">
        <v>85</v>
      </c>
      <c r="G93" s="151"/>
      <c r="H93" s="150"/>
      <c r="I93" s="150"/>
      <c r="J93" s="150"/>
      <c r="K93" s="149"/>
    </row>
    <row r="94" spans="1:11" ht="24" customHeight="1">
      <c r="A94" s="325"/>
      <c r="B94" s="325"/>
      <c r="C94" s="326" t="s">
        <v>365</v>
      </c>
      <c r="D94" s="326"/>
      <c r="E94" s="326"/>
      <c r="F94" s="148">
        <v>86</v>
      </c>
      <c r="G94" s="151"/>
      <c r="H94" s="150"/>
      <c r="I94" s="150"/>
      <c r="J94" s="150"/>
      <c r="K94" s="149"/>
    </row>
    <row r="95" spans="1:11" ht="15" customHeight="1">
      <c r="A95" s="325"/>
      <c r="B95" s="325"/>
      <c r="C95" s="146" t="s">
        <v>28</v>
      </c>
      <c r="D95" s="326" t="s">
        <v>366</v>
      </c>
      <c r="E95" s="326"/>
      <c r="F95" s="148">
        <v>87</v>
      </c>
      <c r="G95" s="151"/>
      <c r="H95" s="150"/>
      <c r="I95" s="150"/>
      <c r="J95" s="150"/>
      <c r="K95" s="149"/>
    </row>
    <row r="96" spans="1:11" ht="15" customHeight="1">
      <c r="A96" s="325"/>
      <c r="B96" s="325"/>
      <c r="C96" s="146" t="s">
        <v>30</v>
      </c>
      <c r="D96" s="322" t="s">
        <v>367</v>
      </c>
      <c r="E96" s="322"/>
      <c r="F96" s="148">
        <v>88</v>
      </c>
      <c r="G96" s="151"/>
      <c r="H96" s="150"/>
      <c r="I96" s="150"/>
      <c r="J96" s="150"/>
      <c r="K96" s="149"/>
    </row>
    <row r="97" spans="1:11" ht="15" customHeight="1">
      <c r="A97" s="325"/>
      <c r="B97" s="325"/>
      <c r="C97" s="325"/>
      <c r="D97" s="322" t="s">
        <v>236</v>
      </c>
      <c r="E97" s="322"/>
      <c r="F97" s="148">
        <v>89</v>
      </c>
      <c r="G97" s="151"/>
      <c r="H97" s="150"/>
      <c r="I97" s="150"/>
      <c r="J97" s="150"/>
      <c r="K97" s="149"/>
    </row>
    <row r="98" spans="1:11" ht="15" customHeight="1">
      <c r="A98" s="325"/>
      <c r="B98" s="325"/>
      <c r="C98" s="325"/>
      <c r="D98" s="322" t="s">
        <v>237</v>
      </c>
      <c r="E98" s="322"/>
      <c r="F98" s="148">
        <v>90</v>
      </c>
      <c r="G98" s="151"/>
      <c r="H98" s="150"/>
      <c r="I98" s="150"/>
      <c r="J98" s="150"/>
      <c r="K98" s="149"/>
    </row>
    <row r="99" spans="1:11" ht="15" customHeight="1">
      <c r="A99" s="325"/>
      <c r="B99" s="325"/>
      <c r="C99" s="325"/>
      <c r="D99" s="322" t="s">
        <v>238</v>
      </c>
      <c r="E99" s="322"/>
      <c r="F99" s="148">
        <v>91</v>
      </c>
      <c r="G99" s="151"/>
      <c r="H99" s="150"/>
      <c r="I99" s="150"/>
      <c r="J99" s="150"/>
      <c r="K99" s="149"/>
    </row>
    <row r="100" spans="1:11" ht="15" customHeight="1">
      <c r="A100" s="325"/>
      <c r="B100" s="325"/>
      <c r="C100" s="146" t="s">
        <v>32</v>
      </c>
      <c r="D100" s="322" t="s">
        <v>368</v>
      </c>
      <c r="E100" s="322"/>
      <c r="F100" s="148">
        <v>92</v>
      </c>
      <c r="G100" s="151"/>
      <c r="H100" s="150"/>
      <c r="I100" s="150"/>
      <c r="J100" s="158"/>
      <c r="K100" s="149"/>
    </row>
    <row r="101" spans="1:11" ht="15" customHeight="1">
      <c r="A101" s="325"/>
      <c r="B101" s="325"/>
      <c r="C101" s="146"/>
      <c r="D101" s="322" t="s">
        <v>369</v>
      </c>
      <c r="E101" s="322"/>
      <c r="F101" s="148">
        <v>93</v>
      </c>
      <c r="G101" s="151"/>
      <c r="H101" s="150"/>
      <c r="I101" s="150"/>
      <c r="J101" s="158"/>
      <c r="K101" s="149"/>
    </row>
    <row r="102" spans="1:11" ht="27.75" customHeight="1">
      <c r="A102" s="325"/>
      <c r="B102" s="325"/>
      <c r="C102" s="146"/>
      <c r="D102" s="147"/>
      <c r="E102" s="147" t="s">
        <v>241</v>
      </c>
      <c r="F102" s="148">
        <v>94</v>
      </c>
      <c r="G102" s="151"/>
      <c r="H102" s="150"/>
      <c r="I102" s="150"/>
      <c r="J102" s="158"/>
      <c r="K102" s="149"/>
    </row>
    <row r="103" spans="1:11" ht="30" customHeight="1">
      <c r="A103" s="325"/>
      <c r="B103" s="325"/>
      <c r="C103" s="146"/>
      <c r="D103" s="147"/>
      <c r="E103" s="147" t="s">
        <v>242</v>
      </c>
      <c r="F103" s="148">
        <v>95</v>
      </c>
      <c r="G103" s="151"/>
      <c r="H103" s="150"/>
      <c r="I103" s="150"/>
      <c r="J103" s="158"/>
      <c r="K103" s="149"/>
    </row>
    <row r="104" spans="1:11" ht="15" customHeight="1">
      <c r="A104" s="325"/>
      <c r="B104" s="325"/>
      <c r="C104" s="146"/>
      <c r="D104" s="322" t="s">
        <v>243</v>
      </c>
      <c r="E104" s="322"/>
      <c r="F104" s="148">
        <v>96</v>
      </c>
      <c r="G104" s="151"/>
      <c r="H104" s="150"/>
      <c r="I104" s="150"/>
      <c r="J104" s="158"/>
      <c r="K104" s="149"/>
    </row>
    <row r="105" spans="1:11" ht="15" customHeight="1">
      <c r="A105" s="325"/>
      <c r="B105" s="325"/>
      <c r="C105" s="146"/>
      <c r="D105" s="322" t="s">
        <v>370</v>
      </c>
      <c r="E105" s="322"/>
      <c r="F105" s="148">
        <v>97</v>
      </c>
      <c r="G105" s="151"/>
      <c r="H105" s="150"/>
      <c r="I105" s="150"/>
      <c r="J105" s="158"/>
      <c r="K105" s="149"/>
    </row>
    <row r="106" spans="1:11" ht="15" customHeight="1">
      <c r="A106" s="325"/>
      <c r="B106" s="325"/>
      <c r="C106" s="146"/>
      <c r="D106" s="322" t="s">
        <v>245</v>
      </c>
      <c r="E106" s="322"/>
      <c r="F106" s="148">
        <v>98</v>
      </c>
      <c r="G106" s="151"/>
      <c r="H106" s="150"/>
      <c r="I106" s="150"/>
      <c r="J106" s="158"/>
      <c r="K106" s="149"/>
    </row>
    <row r="107" spans="1:11" ht="15" customHeight="1">
      <c r="A107" s="325"/>
      <c r="B107" s="325"/>
      <c r="C107" s="146"/>
      <c r="D107" s="322" t="s">
        <v>246</v>
      </c>
      <c r="E107" s="322"/>
      <c r="F107" s="148">
        <v>99</v>
      </c>
      <c r="G107" s="151"/>
      <c r="H107" s="150"/>
      <c r="I107" s="150"/>
      <c r="J107" s="158"/>
      <c r="K107" s="149"/>
    </row>
    <row r="108" spans="1:11" ht="15" customHeight="1">
      <c r="A108" s="325"/>
      <c r="B108" s="325"/>
      <c r="C108" s="146" t="s">
        <v>34</v>
      </c>
      <c r="D108" s="322" t="s">
        <v>371</v>
      </c>
      <c r="E108" s="322"/>
      <c r="F108" s="148">
        <v>100</v>
      </c>
      <c r="G108" s="151"/>
      <c r="H108" s="150"/>
      <c r="I108" s="150"/>
      <c r="J108" s="158"/>
      <c r="K108" s="149"/>
    </row>
    <row r="109" spans="1:11" ht="15" customHeight="1">
      <c r="A109" s="325"/>
      <c r="B109" s="325"/>
      <c r="C109" s="146"/>
      <c r="D109" s="322" t="s">
        <v>248</v>
      </c>
      <c r="E109" s="322"/>
      <c r="F109" s="148">
        <v>101</v>
      </c>
      <c r="G109" s="151"/>
      <c r="H109" s="150"/>
      <c r="I109" s="150"/>
      <c r="J109" s="158"/>
      <c r="K109" s="149"/>
    </row>
    <row r="110" spans="1:11" ht="28.5" customHeight="1">
      <c r="A110" s="325"/>
      <c r="B110" s="325"/>
      <c r="C110" s="146"/>
      <c r="D110" s="322" t="s">
        <v>249</v>
      </c>
      <c r="E110" s="322"/>
      <c r="F110" s="148">
        <v>102</v>
      </c>
      <c r="G110" s="151"/>
      <c r="H110" s="150"/>
      <c r="I110" s="150"/>
      <c r="J110" s="158"/>
      <c r="K110" s="149"/>
    </row>
    <row r="111" spans="1:11" ht="46.5" customHeight="1">
      <c r="A111" s="325"/>
      <c r="B111" s="325"/>
      <c r="C111" s="146"/>
      <c r="D111" s="322" t="s">
        <v>250</v>
      </c>
      <c r="E111" s="322"/>
      <c r="F111" s="148">
        <v>103</v>
      </c>
      <c r="G111" s="151"/>
      <c r="H111" s="150"/>
      <c r="I111" s="150"/>
      <c r="J111" s="158"/>
      <c r="K111" s="149"/>
    </row>
    <row r="112" spans="1:11" ht="39" customHeight="1">
      <c r="A112" s="325"/>
      <c r="B112" s="325"/>
      <c r="C112" s="146" t="s">
        <v>37</v>
      </c>
      <c r="D112" s="322" t="s">
        <v>372</v>
      </c>
      <c r="E112" s="322"/>
      <c r="F112" s="148">
        <v>104</v>
      </c>
      <c r="G112" s="151"/>
      <c r="H112" s="150"/>
      <c r="I112" s="150"/>
      <c r="J112" s="158"/>
      <c r="K112" s="149"/>
    </row>
    <row r="113" spans="1:11" ht="15" customHeight="1">
      <c r="A113" s="325"/>
      <c r="B113" s="325"/>
      <c r="C113" s="325"/>
      <c r="D113" s="322" t="s">
        <v>252</v>
      </c>
      <c r="E113" s="322"/>
      <c r="F113" s="148">
        <v>105</v>
      </c>
      <c r="G113" s="151"/>
      <c r="H113" s="150"/>
      <c r="I113" s="150"/>
      <c r="J113" s="158"/>
      <c r="K113" s="149"/>
    </row>
    <row r="114" spans="1:11" ht="15" customHeight="1">
      <c r="A114" s="325"/>
      <c r="B114" s="325"/>
      <c r="C114" s="325"/>
      <c r="D114" s="147"/>
      <c r="E114" s="159" t="s">
        <v>253</v>
      </c>
      <c r="F114" s="148">
        <v>106</v>
      </c>
      <c r="G114" s="151"/>
      <c r="H114" s="150"/>
      <c r="I114" s="150"/>
      <c r="J114" s="158"/>
      <c r="K114" s="149"/>
    </row>
    <row r="115" spans="1:11" ht="15" customHeight="1">
      <c r="A115" s="325"/>
      <c r="B115" s="325"/>
      <c r="C115" s="325"/>
      <c r="D115" s="147"/>
      <c r="E115" s="159" t="s">
        <v>254</v>
      </c>
      <c r="F115" s="148">
        <v>107</v>
      </c>
      <c r="G115" s="151"/>
      <c r="H115" s="150"/>
      <c r="I115" s="150"/>
      <c r="J115" s="158"/>
      <c r="K115" s="149"/>
    </row>
    <row r="116" spans="1:11" ht="15" customHeight="1">
      <c r="A116" s="325"/>
      <c r="B116" s="325"/>
      <c r="C116" s="325"/>
      <c r="D116" s="322" t="s">
        <v>255</v>
      </c>
      <c r="E116" s="322"/>
      <c r="F116" s="148">
        <v>108</v>
      </c>
      <c r="G116" s="151"/>
      <c r="H116" s="150"/>
      <c r="I116" s="150"/>
      <c r="J116" s="158"/>
      <c r="K116" s="149"/>
    </row>
    <row r="117" spans="1:11" ht="15" customHeight="1">
      <c r="A117" s="325"/>
      <c r="B117" s="325"/>
      <c r="C117" s="325"/>
      <c r="D117" s="147"/>
      <c r="E117" s="159" t="s">
        <v>253</v>
      </c>
      <c r="F117" s="148">
        <v>109</v>
      </c>
      <c r="G117" s="151"/>
      <c r="H117" s="150"/>
      <c r="I117" s="150"/>
      <c r="J117" s="158"/>
      <c r="K117" s="149"/>
    </row>
    <row r="118" spans="1:11" ht="15" customHeight="1">
      <c r="A118" s="325"/>
      <c r="B118" s="325"/>
      <c r="C118" s="325"/>
      <c r="D118" s="147"/>
      <c r="E118" s="159" t="s">
        <v>254</v>
      </c>
      <c r="F118" s="148">
        <v>110</v>
      </c>
      <c r="G118" s="151"/>
      <c r="H118" s="150"/>
      <c r="I118" s="150"/>
      <c r="J118" s="158"/>
      <c r="K118" s="149"/>
    </row>
    <row r="119" spans="1:11" ht="15" customHeight="1">
      <c r="A119" s="325"/>
      <c r="B119" s="325"/>
      <c r="C119" s="325"/>
      <c r="D119" s="322" t="s">
        <v>373</v>
      </c>
      <c r="E119" s="322"/>
      <c r="F119" s="148">
        <v>111</v>
      </c>
      <c r="G119" s="151"/>
      <c r="H119" s="150"/>
      <c r="I119" s="150"/>
      <c r="J119" s="158"/>
      <c r="K119" s="149"/>
    </row>
    <row r="120" spans="1:11" ht="15" customHeight="1">
      <c r="A120" s="325"/>
      <c r="B120" s="325"/>
      <c r="C120" s="146"/>
      <c r="D120" s="322" t="s">
        <v>257</v>
      </c>
      <c r="E120" s="322"/>
      <c r="F120" s="148">
        <v>112</v>
      </c>
      <c r="G120" s="151"/>
      <c r="H120" s="150"/>
      <c r="I120" s="150"/>
      <c r="J120" s="158"/>
      <c r="K120" s="149"/>
    </row>
    <row r="121" spans="1:11" ht="15" customHeight="1">
      <c r="A121" s="325"/>
      <c r="B121" s="325"/>
      <c r="C121" s="146" t="s">
        <v>39</v>
      </c>
      <c r="D121" s="322" t="s">
        <v>374</v>
      </c>
      <c r="E121" s="322"/>
      <c r="F121" s="148">
        <v>113</v>
      </c>
      <c r="G121" s="151"/>
      <c r="H121" s="150"/>
      <c r="I121" s="150"/>
      <c r="J121" s="150"/>
      <c r="K121" s="149"/>
    </row>
    <row r="122" spans="1:11" ht="15" customHeight="1">
      <c r="A122" s="325"/>
      <c r="B122" s="325"/>
      <c r="C122" s="325"/>
      <c r="D122" s="322" t="s">
        <v>375</v>
      </c>
      <c r="E122" s="322"/>
      <c r="F122" s="148">
        <v>114</v>
      </c>
      <c r="G122" s="151"/>
      <c r="H122" s="150"/>
      <c r="I122" s="150"/>
      <c r="J122" s="150"/>
      <c r="K122" s="149"/>
    </row>
    <row r="123" spans="1:11" ht="15" customHeight="1">
      <c r="A123" s="325"/>
      <c r="B123" s="325"/>
      <c r="C123" s="325"/>
      <c r="D123" s="322" t="s">
        <v>376</v>
      </c>
      <c r="E123" s="322"/>
      <c r="F123" s="148">
        <v>115</v>
      </c>
      <c r="G123" s="151"/>
      <c r="H123" s="150"/>
      <c r="I123" s="150"/>
      <c r="J123" s="150"/>
      <c r="K123" s="149"/>
    </row>
    <row r="124" spans="1:11" ht="15" customHeight="1">
      <c r="A124" s="325"/>
      <c r="B124" s="325"/>
      <c r="C124" s="325"/>
      <c r="D124" s="322" t="s">
        <v>377</v>
      </c>
      <c r="E124" s="322"/>
      <c r="F124" s="148">
        <v>116</v>
      </c>
      <c r="G124" s="151"/>
      <c r="H124" s="150"/>
      <c r="I124" s="150"/>
      <c r="J124" s="150"/>
      <c r="K124" s="149"/>
    </row>
    <row r="125" spans="1:11" ht="15" customHeight="1">
      <c r="A125" s="325"/>
      <c r="B125" s="325"/>
      <c r="C125" s="325"/>
      <c r="D125" s="322" t="s">
        <v>378</v>
      </c>
      <c r="E125" s="322"/>
      <c r="F125" s="148">
        <v>117</v>
      </c>
      <c r="G125" s="151"/>
      <c r="H125" s="150"/>
      <c r="I125" s="150"/>
      <c r="J125" s="150"/>
      <c r="K125" s="149"/>
    </row>
    <row r="126" spans="1:11" ht="15" customHeight="1">
      <c r="A126" s="325"/>
      <c r="B126" s="325"/>
      <c r="C126" s="325"/>
      <c r="D126" s="322" t="s">
        <v>379</v>
      </c>
      <c r="E126" s="322"/>
      <c r="F126" s="148">
        <v>118</v>
      </c>
      <c r="G126" s="151"/>
      <c r="H126" s="150"/>
      <c r="I126" s="150"/>
      <c r="J126" s="150"/>
      <c r="K126" s="149"/>
    </row>
    <row r="127" spans="1:11" ht="15" customHeight="1">
      <c r="A127" s="325"/>
      <c r="B127" s="325"/>
      <c r="C127" s="325"/>
      <c r="D127" s="322" t="s">
        <v>380</v>
      </c>
      <c r="E127" s="322"/>
      <c r="F127" s="148">
        <v>119</v>
      </c>
      <c r="G127" s="151"/>
      <c r="H127" s="150"/>
      <c r="I127" s="150"/>
      <c r="J127" s="150"/>
      <c r="K127" s="149"/>
    </row>
    <row r="128" spans="1:11" ht="24.75" customHeight="1">
      <c r="A128" s="325"/>
      <c r="B128" s="325"/>
      <c r="C128" s="326" t="s">
        <v>381</v>
      </c>
      <c r="D128" s="326"/>
      <c r="E128" s="326"/>
      <c r="F128" s="148">
        <v>120</v>
      </c>
      <c r="G128" s="151"/>
      <c r="H128" s="150"/>
      <c r="I128" s="150"/>
      <c r="J128" s="150"/>
      <c r="K128" s="149"/>
    </row>
    <row r="129" spans="1:11" ht="15" customHeight="1">
      <c r="A129" s="325"/>
      <c r="B129" s="325"/>
      <c r="C129" s="146" t="s">
        <v>14</v>
      </c>
      <c r="D129" s="322" t="s">
        <v>382</v>
      </c>
      <c r="E129" s="322"/>
      <c r="F129" s="148">
        <v>121</v>
      </c>
      <c r="G129" s="151"/>
      <c r="H129" s="150"/>
      <c r="I129" s="150"/>
      <c r="J129" s="150"/>
      <c r="K129" s="149"/>
    </row>
    <row r="130" spans="1:11" ht="15" customHeight="1">
      <c r="A130" s="325"/>
      <c r="B130" s="325"/>
      <c r="C130" s="146"/>
      <c r="D130" s="322" t="s">
        <v>260</v>
      </c>
      <c r="E130" s="322"/>
      <c r="F130" s="148">
        <v>122</v>
      </c>
      <c r="G130" s="151"/>
      <c r="H130" s="150"/>
      <c r="I130" s="150"/>
      <c r="J130" s="150"/>
      <c r="K130" s="149"/>
    </row>
    <row r="131" spans="1:11" ht="15" customHeight="1">
      <c r="A131" s="325"/>
      <c r="B131" s="325"/>
      <c r="C131" s="146"/>
      <c r="D131" s="322" t="s">
        <v>261</v>
      </c>
      <c r="E131" s="322"/>
      <c r="F131" s="148">
        <v>123</v>
      </c>
      <c r="G131" s="151"/>
      <c r="H131" s="150"/>
      <c r="I131" s="150"/>
      <c r="J131" s="150"/>
      <c r="K131" s="149"/>
    </row>
    <row r="132" spans="1:11" ht="15" customHeight="1">
      <c r="A132" s="325"/>
      <c r="B132" s="325"/>
      <c r="C132" s="146" t="s">
        <v>16</v>
      </c>
      <c r="D132" s="322" t="s">
        <v>262</v>
      </c>
      <c r="E132" s="322"/>
      <c r="F132" s="148">
        <v>124</v>
      </c>
      <c r="G132" s="151"/>
      <c r="H132" s="150"/>
      <c r="I132" s="150"/>
      <c r="J132" s="150"/>
      <c r="K132" s="149"/>
    </row>
    <row r="133" spans="1:11" ht="15" customHeight="1">
      <c r="A133" s="325"/>
      <c r="B133" s="325"/>
      <c r="C133" s="146" t="s">
        <v>64</v>
      </c>
      <c r="D133" s="322" t="s">
        <v>263</v>
      </c>
      <c r="E133" s="322"/>
      <c r="F133" s="148">
        <v>125</v>
      </c>
      <c r="G133" s="151"/>
      <c r="H133" s="150"/>
      <c r="I133" s="150"/>
      <c r="J133" s="150"/>
      <c r="K133" s="149"/>
    </row>
    <row r="134" spans="1:11" ht="15" customHeight="1">
      <c r="A134" s="325"/>
      <c r="B134" s="325"/>
      <c r="C134" s="146" t="s">
        <v>74</v>
      </c>
      <c r="D134" s="322" t="s">
        <v>77</v>
      </c>
      <c r="E134" s="322"/>
      <c r="F134" s="148">
        <v>126</v>
      </c>
      <c r="G134" s="151"/>
      <c r="H134" s="150"/>
      <c r="I134" s="150"/>
      <c r="J134" s="150"/>
      <c r="K134" s="149"/>
    </row>
    <row r="135" spans="1:11" ht="27" customHeight="1">
      <c r="A135" s="325"/>
      <c r="B135" s="325"/>
      <c r="C135" s="160" t="s">
        <v>76</v>
      </c>
      <c r="D135" s="322" t="s">
        <v>264</v>
      </c>
      <c r="E135" s="322"/>
      <c r="F135" s="148">
        <v>127</v>
      </c>
      <c r="G135" s="151"/>
      <c r="H135" s="150"/>
      <c r="I135" s="150"/>
      <c r="J135" s="150"/>
      <c r="K135" s="149"/>
    </row>
    <row r="136" spans="1:11" ht="15" customHeight="1">
      <c r="A136" s="325"/>
      <c r="B136" s="325"/>
      <c r="C136" s="138" t="s">
        <v>265</v>
      </c>
      <c r="D136" s="324" t="s">
        <v>383</v>
      </c>
      <c r="E136" s="324"/>
      <c r="F136" s="148">
        <v>128</v>
      </c>
      <c r="G136" s="151"/>
      <c r="H136" s="150"/>
      <c r="I136" s="150"/>
      <c r="J136" s="150"/>
      <c r="K136" s="149"/>
    </row>
    <row r="137" spans="1:11" ht="15">
      <c r="A137" s="325"/>
      <c r="B137" s="146"/>
      <c r="C137" s="161"/>
      <c r="D137" s="162" t="s">
        <v>138</v>
      </c>
      <c r="E137" s="163" t="s">
        <v>267</v>
      </c>
      <c r="F137" s="148">
        <v>129</v>
      </c>
      <c r="G137" s="151"/>
      <c r="H137" s="150"/>
      <c r="I137" s="150"/>
      <c r="J137" s="150"/>
      <c r="K137" s="149"/>
    </row>
    <row r="138" spans="1:11" ht="27" customHeight="1">
      <c r="A138" s="325"/>
      <c r="B138" s="146"/>
      <c r="C138" s="164"/>
      <c r="D138" s="162" t="s">
        <v>268</v>
      </c>
      <c r="E138" s="159" t="s">
        <v>269</v>
      </c>
      <c r="F138" s="148">
        <v>130</v>
      </c>
      <c r="G138" s="151"/>
      <c r="H138" s="150"/>
      <c r="I138" s="150"/>
      <c r="J138" s="150"/>
      <c r="K138" s="149"/>
    </row>
    <row r="139" spans="1:11" ht="27" customHeight="1">
      <c r="A139" s="325"/>
      <c r="B139" s="146"/>
      <c r="C139" s="164"/>
      <c r="D139" s="162" t="s">
        <v>270</v>
      </c>
      <c r="E139" s="165" t="s">
        <v>271</v>
      </c>
      <c r="F139" s="148" t="s">
        <v>384</v>
      </c>
      <c r="G139" s="151"/>
      <c r="H139" s="150"/>
      <c r="I139" s="150"/>
      <c r="J139" s="150"/>
      <c r="K139" s="149"/>
    </row>
    <row r="140" spans="1:11" ht="15" customHeight="1">
      <c r="A140" s="325"/>
      <c r="B140" s="146"/>
      <c r="C140" s="164"/>
      <c r="D140" s="162" t="s">
        <v>140</v>
      </c>
      <c r="E140" s="163" t="s">
        <v>272</v>
      </c>
      <c r="F140" s="148">
        <v>131</v>
      </c>
      <c r="G140" s="151"/>
      <c r="H140" s="150"/>
      <c r="I140" s="150"/>
      <c r="J140" s="150"/>
      <c r="K140" s="149"/>
    </row>
    <row r="141" spans="1:11" ht="15" customHeight="1">
      <c r="A141" s="325"/>
      <c r="B141" s="146"/>
      <c r="C141" s="146"/>
      <c r="D141" s="147" t="s">
        <v>273</v>
      </c>
      <c r="E141" s="147" t="s">
        <v>385</v>
      </c>
      <c r="F141" s="148">
        <v>132</v>
      </c>
      <c r="G141" s="151"/>
      <c r="H141" s="150"/>
      <c r="I141" s="150"/>
      <c r="J141" s="150"/>
      <c r="K141" s="149"/>
    </row>
    <row r="142" spans="1:11" ht="15" customHeight="1">
      <c r="A142" s="325"/>
      <c r="B142" s="146"/>
      <c r="C142" s="146"/>
      <c r="D142" s="147"/>
      <c r="E142" s="147" t="s">
        <v>275</v>
      </c>
      <c r="F142" s="148">
        <v>133</v>
      </c>
      <c r="G142" s="151"/>
      <c r="H142" s="150"/>
      <c r="I142" s="150"/>
      <c r="J142" s="150"/>
      <c r="K142" s="149"/>
    </row>
    <row r="143" spans="1:11" ht="24.75" customHeight="1">
      <c r="A143" s="325"/>
      <c r="B143" s="146"/>
      <c r="C143" s="146"/>
      <c r="D143" s="147"/>
      <c r="E143" s="147" t="s">
        <v>276</v>
      </c>
      <c r="F143" s="148">
        <v>134</v>
      </c>
      <c r="G143" s="151"/>
      <c r="H143" s="150"/>
      <c r="I143" s="150"/>
      <c r="J143" s="150"/>
      <c r="K143" s="149"/>
    </row>
    <row r="144" spans="1:11" ht="15">
      <c r="A144" s="325"/>
      <c r="B144" s="146"/>
      <c r="C144" s="146"/>
      <c r="D144" s="147"/>
      <c r="E144" s="166" t="s">
        <v>277</v>
      </c>
      <c r="F144" s="148">
        <v>135</v>
      </c>
      <c r="G144" s="151"/>
      <c r="H144" s="150"/>
      <c r="I144" s="150"/>
      <c r="J144" s="150"/>
      <c r="K144" s="149"/>
    </row>
    <row r="145" spans="1:11" ht="15" customHeight="1">
      <c r="A145" s="325"/>
      <c r="B145" s="146">
        <v>2</v>
      </c>
      <c r="C145" s="146"/>
      <c r="D145" s="322" t="s">
        <v>386</v>
      </c>
      <c r="E145" s="322"/>
      <c r="F145" s="148">
        <v>136</v>
      </c>
      <c r="G145" s="151"/>
      <c r="H145" s="150"/>
      <c r="I145" s="150"/>
      <c r="J145" s="150"/>
      <c r="K145" s="149"/>
    </row>
    <row r="146" spans="1:11" ht="15" customHeight="1">
      <c r="A146" s="325"/>
      <c r="B146" s="325"/>
      <c r="C146" s="146" t="s">
        <v>14</v>
      </c>
      <c r="D146" s="322" t="s">
        <v>387</v>
      </c>
      <c r="E146" s="322"/>
      <c r="F146" s="148">
        <v>137</v>
      </c>
      <c r="G146" s="151"/>
      <c r="H146" s="150"/>
      <c r="I146" s="150"/>
      <c r="J146" s="150"/>
      <c r="K146" s="149"/>
    </row>
    <row r="147" spans="1:11" ht="15" customHeight="1">
      <c r="A147" s="325"/>
      <c r="B147" s="325"/>
      <c r="C147" s="146"/>
      <c r="D147" s="147" t="s">
        <v>122</v>
      </c>
      <c r="E147" s="147" t="s">
        <v>280</v>
      </c>
      <c r="F147" s="148">
        <v>138</v>
      </c>
      <c r="G147" s="151"/>
      <c r="H147" s="150"/>
      <c r="I147" s="150"/>
      <c r="J147" s="150"/>
      <c r="K147" s="149"/>
    </row>
    <row r="148" spans="1:11" ht="15" customHeight="1">
      <c r="A148" s="325"/>
      <c r="B148" s="325"/>
      <c r="C148" s="146"/>
      <c r="D148" s="147" t="s">
        <v>124</v>
      </c>
      <c r="E148" s="147" t="s">
        <v>281</v>
      </c>
      <c r="F148" s="148">
        <v>139</v>
      </c>
      <c r="G148" s="151"/>
      <c r="H148" s="150"/>
      <c r="I148" s="150"/>
      <c r="J148" s="150"/>
      <c r="K148" s="149"/>
    </row>
    <row r="149" spans="1:11" ht="12.75" customHeight="1">
      <c r="A149" s="325"/>
      <c r="B149" s="325"/>
      <c r="C149" s="146" t="s">
        <v>16</v>
      </c>
      <c r="D149" s="322" t="s">
        <v>388</v>
      </c>
      <c r="E149" s="322"/>
      <c r="F149" s="148">
        <v>140</v>
      </c>
      <c r="G149" s="167"/>
      <c r="H149" s="167"/>
      <c r="I149" s="168"/>
      <c r="J149" s="169"/>
      <c r="K149" s="169"/>
    </row>
    <row r="150" spans="1:11" ht="12.75" customHeight="1">
      <c r="A150" s="325"/>
      <c r="B150" s="325"/>
      <c r="C150" s="146"/>
      <c r="D150" s="147" t="s">
        <v>162</v>
      </c>
      <c r="E150" s="147" t="s">
        <v>280</v>
      </c>
      <c r="F150" s="148">
        <v>141</v>
      </c>
      <c r="G150" s="167"/>
      <c r="H150" s="167"/>
      <c r="I150" s="168"/>
      <c r="J150" s="169"/>
      <c r="K150" s="169"/>
    </row>
    <row r="151" spans="1:11" ht="12.75" customHeight="1">
      <c r="A151" s="325"/>
      <c r="B151" s="325"/>
      <c r="C151" s="146"/>
      <c r="D151" s="147" t="s">
        <v>164</v>
      </c>
      <c r="E151" s="147" t="s">
        <v>281</v>
      </c>
      <c r="F151" s="148">
        <v>142</v>
      </c>
      <c r="G151" s="170"/>
      <c r="H151" s="170"/>
      <c r="I151" s="170"/>
      <c r="J151" s="170"/>
      <c r="K151" s="170"/>
    </row>
    <row r="152" spans="1:11" ht="16.5" customHeight="1">
      <c r="A152" s="325"/>
      <c r="B152" s="325"/>
      <c r="C152" s="146" t="s">
        <v>64</v>
      </c>
      <c r="D152" s="322" t="s">
        <v>283</v>
      </c>
      <c r="E152" s="322"/>
      <c r="F152" s="148">
        <v>143</v>
      </c>
      <c r="G152" s="170"/>
      <c r="H152" s="170"/>
      <c r="I152" s="170"/>
      <c r="J152" s="170"/>
      <c r="K152" s="170"/>
    </row>
    <row r="153" spans="1:11" ht="12.75" customHeight="1">
      <c r="A153" s="325"/>
      <c r="B153" s="146">
        <v>3</v>
      </c>
      <c r="C153" s="146"/>
      <c r="D153" s="322" t="s">
        <v>389</v>
      </c>
      <c r="E153" s="322"/>
      <c r="F153" s="148">
        <v>144</v>
      </c>
      <c r="G153" s="170"/>
      <c r="H153" s="170"/>
      <c r="I153" s="170"/>
      <c r="J153" s="170"/>
      <c r="K153" s="170"/>
    </row>
    <row r="154" spans="1:11" ht="12.75" customHeight="1">
      <c r="A154" s="146" t="s">
        <v>44</v>
      </c>
      <c r="B154" s="146"/>
      <c r="C154" s="146"/>
      <c r="D154" s="322" t="s">
        <v>390</v>
      </c>
      <c r="E154" s="322"/>
      <c r="F154" s="148">
        <v>145</v>
      </c>
      <c r="G154" s="170"/>
      <c r="H154" s="170"/>
      <c r="I154" s="170"/>
      <c r="J154" s="170"/>
      <c r="K154" s="170"/>
    </row>
    <row r="155" spans="1:11" ht="12.75">
      <c r="A155" s="171"/>
      <c r="B155" s="171"/>
      <c r="C155" s="171"/>
      <c r="D155" s="172"/>
      <c r="E155" s="172" t="s">
        <v>285</v>
      </c>
      <c r="F155" s="148">
        <v>146</v>
      </c>
      <c r="G155" s="170"/>
      <c r="H155" s="170"/>
      <c r="I155" s="170"/>
      <c r="J155" s="170"/>
      <c r="K155" s="170"/>
    </row>
    <row r="156" spans="1:11" ht="12.75" customHeight="1">
      <c r="A156" s="171"/>
      <c r="B156" s="171"/>
      <c r="C156" s="171"/>
      <c r="D156" s="172"/>
      <c r="E156" s="172" t="s">
        <v>286</v>
      </c>
      <c r="F156" s="148">
        <v>147</v>
      </c>
      <c r="G156" s="170"/>
      <c r="H156" s="170"/>
      <c r="I156" s="170"/>
      <c r="J156" s="170"/>
      <c r="K156" s="170"/>
    </row>
    <row r="157" spans="1:11" ht="12.75" customHeight="1">
      <c r="A157" s="173" t="s">
        <v>46</v>
      </c>
      <c r="B157" s="174"/>
      <c r="C157" s="174"/>
      <c r="D157" s="302" t="s">
        <v>391</v>
      </c>
      <c r="E157" s="302"/>
      <c r="F157" s="148">
        <v>148</v>
      </c>
      <c r="G157" s="170"/>
      <c r="H157" s="170"/>
      <c r="I157" s="170"/>
      <c r="J157" s="170"/>
      <c r="K157" s="170"/>
    </row>
    <row r="158" spans="1:11" ht="15" customHeight="1">
      <c r="A158" s="175" t="s">
        <v>52</v>
      </c>
      <c r="B158" s="176"/>
      <c r="C158" s="177"/>
      <c r="D158" s="302" t="s">
        <v>95</v>
      </c>
      <c r="E158" s="302"/>
      <c r="F158" s="148">
        <v>149</v>
      </c>
      <c r="G158" s="170"/>
      <c r="H158" s="170"/>
      <c r="I158" s="170"/>
      <c r="J158" s="170"/>
      <c r="K158" s="170"/>
    </row>
    <row r="159" spans="1:11" ht="12.75" customHeight="1">
      <c r="A159" s="178" t="s">
        <v>67</v>
      </c>
      <c r="B159" s="179"/>
      <c r="C159" s="161"/>
      <c r="D159" s="302" t="s">
        <v>392</v>
      </c>
      <c r="E159" s="302"/>
      <c r="F159" s="148">
        <v>150</v>
      </c>
      <c r="G159" s="170"/>
      <c r="H159" s="170"/>
      <c r="I159" s="170"/>
      <c r="J159" s="170"/>
      <c r="K159" s="170"/>
    </row>
    <row r="160" spans="1:11" ht="15" customHeight="1">
      <c r="A160" s="146" t="s">
        <v>69</v>
      </c>
      <c r="B160" s="170"/>
      <c r="C160" s="170"/>
      <c r="D160" s="180" t="s">
        <v>393</v>
      </c>
      <c r="E160" s="180"/>
      <c r="F160" s="170">
        <v>151</v>
      </c>
      <c r="G160" s="170"/>
      <c r="H160" s="170"/>
      <c r="I160" s="170"/>
      <c r="J160" s="170"/>
      <c r="K160" s="170"/>
    </row>
    <row r="161" spans="1:11" ht="14.25" customHeight="1">
      <c r="A161" s="146" t="s">
        <v>78</v>
      </c>
      <c r="B161" s="170"/>
      <c r="C161" s="170"/>
      <c r="D161" s="323" t="s">
        <v>394</v>
      </c>
      <c r="E161" s="323"/>
      <c r="F161" s="170">
        <v>152</v>
      </c>
      <c r="G161" s="170"/>
      <c r="H161" s="170"/>
      <c r="I161" s="170"/>
      <c r="J161" s="170"/>
      <c r="K161" s="170"/>
    </row>
    <row r="165" spans="5:11" ht="15" customHeight="1">
      <c r="E165" s="319" t="s">
        <v>99</v>
      </c>
      <c r="F165" s="319"/>
      <c r="I165" s="320" t="s">
        <v>395</v>
      </c>
      <c r="J165" s="320"/>
      <c r="K165" s="320"/>
    </row>
    <row r="166" spans="9:11" ht="15" customHeight="1">
      <c r="I166" s="321" t="s">
        <v>322</v>
      </c>
      <c r="J166" s="321"/>
      <c r="K166" s="321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69"/>
  <sheetViews>
    <sheetView zoomScalePageLayoutView="0" workbookViewId="0" topLeftCell="A1">
      <selection activeCell="K60" sqref="K60"/>
    </sheetView>
  </sheetViews>
  <sheetFormatPr defaultColWidth="9.140625" defaultRowHeight="12.75"/>
  <cols>
    <col min="1" max="1" width="4.140625" style="181" customWidth="1"/>
    <col min="2" max="2" width="3.7109375" style="181" customWidth="1"/>
    <col min="3" max="3" width="65.57421875" style="182" customWidth="1"/>
    <col min="4" max="4" width="12.57421875" style="181" customWidth="1"/>
    <col min="5" max="5" width="11.28125" style="181" customWidth="1"/>
    <col min="6" max="6" width="13.140625" style="181" customWidth="1"/>
    <col min="7" max="7" width="10.57421875" style="181" customWidth="1"/>
    <col min="8" max="8" width="9.421875" style="181" customWidth="1"/>
    <col min="9" max="9" width="11.7109375" style="181" customWidth="1"/>
    <col min="10" max="16384" width="9.140625" style="181" customWidth="1"/>
  </cols>
  <sheetData>
    <row r="3" spans="3:8" ht="25.5" customHeight="1">
      <c r="C3" s="182" t="s">
        <v>475</v>
      </c>
      <c r="H3" s="183" t="s">
        <v>337</v>
      </c>
    </row>
    <row r="4" spans="3:8" ht="25.5" customHeight="1">
      <c r="C4" s="182" t="s">
        <v>476</v>
      </c>
      <c r="H4" s="183"/>
    </row>
    <row r="5" spans="1:8" ht="30" customHeight="1">
      <c r="A5" s="333" t="s">
        <v>396</v>
      </c>
      <c r="B5" s="333"/>
      <c r="C5" s="333"/>
      <c r="D5" s="333"/>
      <c r="E5" s="333"/>
      <c r="F5" s="333"/>
      <c r="G5" s="333"/>
      <c r="H5" s="333"/>
    </row>
    <row r="6" ht="9.75" customHeight="1"/>
    <row r="7" ht="31.5" customHeight="1">
      <c r="I7" s="184" t="s">
        <v>1</v>
      </c>
    </row>
    <row r="8" spans="1:9" ht="15" customHeight="1">
      <c r="A8" s="334"/>
      <c r="B8" s="335"/>
      <c r="C8" s="336" t="s">
        <v>2</v>
      </c>
      <c r="D8" s="337" t="s">
        <v>397</v>
      </c>
      <c r="E8" s="338" t="s">
        <v>398</v>
      </c>
      <c r="F8" s="338"/>
      <c r="G8" s="339" t="s">
        <v>399</v>
      </c>
      <c r="H8" s="339"/>
      <c r="I8" s="339"/>
    </row>
    <row r="9" spans="1:9" ht="30">
      <c r="A9" s="334"/>
      <c r="B9" s="335"/>
      <c r="C9" s="336"/>
      <c r="D9" s="337"/>
      <c r="E9" s="189" t="s">
        <v>331</v>
      </c>
      <c r="F9" s="189" t="s">
        <v>400</v>
      </c>
      <c r="G9" s="189" t="s">
        <v>401</v>
      </c>
      <c r="H9" s="189" t="s">
        <v>402</v>
      </c>
      <c r="I9" s="190" t="s">
        <v>403</v>
      </c>
    </row>
    <row r="10" spans="1:9" ht="15">
      <c r="A10" s="185">
        <v>0</v>
      </c>
      <c r="B10" s="186">
        <v>1</v>
      </c>
      <c r="C10" s="187">
        <v>2</v>
      </c>
      <c r="D10" s="188">
        <v>3</v>
      </c>
      <c r="E10" s="188">
        <v>4</v>
      </c>
      <c r="F10" s="188">
        <v>5</v>
      </c>
      <c r="G10" s="191">
        <v>6</v>
      </c>
      <c r="H10" s="191">
        <v>7</v>
      </c>
      <c r="I10" s="192">
        <v>8</v>
      </c>
    </row>
    <row r="11" spans="1:9" ht="15">
      <c r="A11" s="193" t="s">
        <v>404</v>
      </c>
      <c r="B11" s="194"/>
      <c r="C11" s="195" t="s">
        <v>79</v>
      </c>
      <c r="D11" s="196"/>
      <c r="E11" s="196">
        <v>0</v>
      </c>
      <c r="F11" s="196">
        <v>0</v>
      </c>
      <c r="G11" s="197">
        <v>38</v>
      </c>
      <c r="H11" s="198"/>
      <c r="I11" s="199"/>
    </row>
    <row r="12" spans="1:9" ht="15">
      <c r="A12" s="200"/>
      <c r="B12" s="201">
        <v>1</v>
      </c>
      <c r="C12" s="202" t="s">
        <v>405</v>
      </c>
      <c r="D12" s="203">
        <v>0</v>
      </c>
      <c r="E12" s="203">
        <v>0</v>
      </c>
      <c r="F12" s="203">
        <v>0</v>
      </c>
      <c r="G12" s="261">
        <v>38</v>
      </c>
      <c r="H12" s="205">
        <v>0</v>
      </c>
      <c r="I12" s="206">
        <v>0</v>
      </c>
    </row>
    <row r="13" spans="1:9" ht="15">
      <c r="A13" s="200"/>
      <c r="B13" s="201"/>
      <c r="C13" s="202" t="s">
        <v>406</v>
      </c>
      <c r="D13" s="203"/>
      <c r="E13" s="203"/>
      <c r="F13" s="203"/>
      <c r="G13" s="204"/>
      <c r="H13" s="205"/>
      <c r="I13" s="206"/>
    </row>
    <row r="14" spans="1:9" ht="15">
      <c r="A14" s="200"/>
      <c r="B14" s="201"/>
      <c r="C14" s="202" t="s">
        <v>478</v>
      </c>
      <c r="D14" s="203"/>
      <c r="E14" s="203">
        <v>0</v>
      </c>
      <c r="F14" s="203">
        <v>0</v>
      </c>
      <c r="G14" s="261">
        <v>38</v>
      </c>
      <c r="H14" s="205"/>
      <c r="I14" s="206"/>
    </row>
    <row r="15" spans="1:9" ht="15">
      <c r="A15" s="200"/>
      <c r="B15" s="201">
        <v>2</v>
      </c>
      <c r="C15" s="202" t="s">
        <v>80</v>
      </c>
      <c r="D15" s="203">
        <v>0</v>
      </c>
      <c r="E15" s="203">
        <v>0</v>
      </c>
      <c r="F15" s="203">
        <v>0</v>
      </c>
      <c r="G15" s="204">
        <v>0</v>
      </c>
      <c r="H15" s="205">
        <v>0</v>
      </c>
      <c r="I15" s="206">
        <v>0</v>
      </c>
    </row>
    <row r="16" spans="1:9" ht="15">
      <c r="A16" s="200"/>
      <c r="B16" s="201">
        <v>3</v>
      </c>
      <c r="C16" s="202" t="s">
        <v>407</v>
      </c>
      <c r="D16" s="203">
        <v>0</v>
      </c>
      <c r="E16" s="203">
        <v>0</v>
      </c>
      <c r="F16" s="203">
        <v>0</v>
      </c>
      <c r="G16" s="204">
        <v>0</v>
      </c>
      <c r="H16" s="205">
        <v>0</v>
      </c>
      <c r="I16" s="206">
        <v>0</v>
      </c>
    </row>
    <row r="17" spans="1:9" ht="15">
      <c r="A17" s="200"/>
      <c r="B17" s="201"/>
      <c r="C17" s="202" t="s">
        <v>408</v>
      </c>
      <c r="D17" s="203"/>
      <c r="E17" s="203"/>
      <c r="F17" s="203"/>
      <c r="G17" s="204"/>
      <c r="H17" s="205"/>
      <c r="I17" s="206"/>
    </row>
    <row r="18" spans="1:9" ht="15">
      <c r="A18" s="200"/>
      <c r="B18" s="201"/>
      <c r="C18" s="202" t="s">
        <v>409</v>
      </c>
      <c r="D18" s="203"/>
      <c r="E18" s="203"/>
      <c r="F18" s="203"/>
      <c r="G18" s="204"/>
      <c r="H18" s="205"/>
      <c r="I18" s="206"/>
    </row>
    <row r="19" spans="1:9" ht="15">
      <c r="A19" s="200"/>
      <c r="B19" s="201">
        <v>4</v>
      </c>
      <c r="C19" s="202" t="s">
        <v>410</v>
      </c>
      <c r="D19" s="203"/>
      <c r="E19" s="203"/>
      <c r="F19" s="203"/>
      <c r="G19" s="204"/>
      <c r="H19" s="205"/>
      <c r="I19" s="206"/>
    </row>
    <row r="20" spans="1:9" ht="15">
      <c r="A20" s="200"/>
      <c r="B20" s="201"/>
      <c r="C20" s="202" t="s">
        <v>411</v>
      </c>
      <c r="D20" s="203"/>
      <c r="E20" s="203"/>
      <c r="F20" s="203"/>
      <c r="G20" s="204"/>
      <c r="H20" s="205"/>
      <c r="I20" s="206"/>
    </row>
    <row r="21" spans="1:9" ht="15">
      <c r="A21" s="200"/>
      <c r="B21" s="201"/>
      <c r="C21" s="202" t="s">
        <v>411</v>
      </c>
      <c r="D21" s="203"/>
      <c r="E21" s="203"/>
      <c r="F21" s="203"/>
      <c r="G21" s="204"/>
      <c r="H21" s="205"/>
      <c r="I21" s="206"/>
    </row>
    <row r="22" spans="1:9" ht="15">
      <c r="A22" s="207" t="s">
        <v>19</v>
      </c>
      <c r="B22" s="208"/>
      <c r="C22" s="243" t="s">
        <v>412</v>
      </c>
      <c r="D22" s="244">
        <v>0</v>
      </c>
      <c r="E22" s="244">
        <v>0</v>
      </c>
      <c r="F22" s="244">
        <v>0</v>
      </c>
      <c r="G22" s="245">
        <v>20</v>
      </c>
      <c r="H22" s="246"/>
      <c r="I22" s="247">
        <v>0</v>
      </c>
    </row>
    <row r="23" spans="1:9" ht="15">
      <c r="A23" s="210"/>
      <c r="B23" s="201">
        <v>1</v>
      </c>
      <c r="C23" s="202" t="s">
        <v>413</v>
      </c>
      <c r="D23" s="203"/>
      <c r="E23" s="203"/>
      <c r="F23" s="203"/>
      <c r="G23" s="204"/>
      <c r="H23" s="205"/>
      <c r="I23" s="206"/>
    </row>
    <row r="24" spans="1:9" ht="15">
      <c r="A24" s="210"/>
      <c r="B24" s="208"/>
      <c r="C24" s="211" t="s">
        <v>414</v>
      </c>
      <c r="D24" s="203"/>
      <c r="E24" s="203"/>
      <c r="F24" s="203"/>
      <c r="G24" s="204"/>
      <c r="H24" s="205"/>
      <c r="I24" s="206"/>
    </row>
    <row r="25" spans="1:9" ht="15">
      <c r="A25" s="210"/>
      <c r="B25" s="208"/>
      <c r="C25" s="211" t="s">
        <v>415</v>
      </c>
      <c r="D25" s="203"/>
      <c r="E25" s="203"/>
      <c r="F25" s="203"/>
      <c r="G25" s="204"/>
      <c r="H25" s="205"/>
      <c r="I25" s="206"/>
    </row>
    <row r="26" spans="1:9" ht="15">
      <c r="A26" s="210"/>
      <c r="B26" s="208"/>
      <c r="C26" s="211" t="s">
        <v>415</v>
      </c>
      <c r="D26" s="203"/>
      <c r="E26" s="203"/>
      <c r="F26" s="203"/>
      <c r="G26" s="204"/>
      <c r="H26" s="205"/>
      <c r="I26" s="206"/>
    </row>
    <row r="27" spans="1:9" ht="29.25">
      <c r="A27" s="210"/>
      <c r="B27" s="208"/>
      <c r="C27" s="211" t="s">
        <v>416</v>
      </c>
      <c r="D27" s="203"/>
      <c r="E27" s="203"/>
      <c r="F27" s="203"/>
      <c r="G27" s="204"/>
      <c r="H27" s="205"/>
      <c r="I27" s="206"/>
    </row>
    <row r="28" spans="1:9" ht="15">
      <c r="A28" s="210"/>
      <c r="B28" s="208"/>
      <c r="C28" s="211" t="s">
        <v>415</v>
      </c>
      <c r="D28" s="203"/>
      <c r="E28" s="203"/>
      <c r="F28" s="203"/>
      <c r="G28" s="204"/>
      <c r="H28" s="205"/>
      <c r="I28" s="206"/>
    </row>
    <row r="29" spans="1:9" ht="15">
      <c r="A29" s="210"/>
      <c r="B29" s="208"/>
      <c r="C29" s="211" t="s">
        <v>415</v>
      </c>
      <c r="D29" s="203"/>
      <c r="E29" s="203"/>
      <c r="F29" s="203"/>
      <c r="G29" s="204"/>
      <c r="H29" s="205"/>
      <c r="I29" s="206"/>
    </row>
    <row r="30" spans="1:9" ht="29.25">
      <c r="A30" s="210"/>
      <c r="B30" s="208"/>
      <c r="C30" s="211" t="s">
        <v>417</v>
      </c>
      <c r="D30" s="203"/>
      <c r="E30" s="203"/>
      <c r="F30" s="203"/>
      <c r="G30" s="204"/>
      <c r="H30" s="205"/>
      <c r="I30" s="206"/>
    </row>
    <row r="31" spans="1:9" ht="15">
      <c r="A31" s="210"/>
      <c r="B31" s="208"/>
      <c r="C31" s="211" t="s">
        <v>415</v>
      </c>
      <c r="D31" s="203"/>
      <c r="E31" s="203"/>
      <c r="F31" s="203"/>
      <c r="G31" s="204"/>
      <c r="H31" s="205"/>
      <c r="I31" s="206"/>
    </row>
    <row r="32" spans="1:9" ht="15">
      <c r="A32" s="210"/>
      <c r="B32" s="208"/>
      <c r="C32" s="211" t="s">
        <v>415</v>
      </c>
      <c r="D32" s="203"/>
      <c r="E32" s="203"/>
      <c r="F32" s="203"/>
      <c r="G32" s="204"/>
      <c r="H32" s="205"/>
      <c r="I32" s="206"/>
    </row>
    <row r="33" spans="1:9" ht="43.5">
      <c r="A33" s="210"/>
      <c r="B33" s="208"/>
      <c r="C33" s="211" t="s">
        <v>418</v>
      </c>
      <c r="D33" s="203"/>
      <c r="E33" s="203"/>
      <c r="F33" s="203"/>
      <c r="G33" s="204"/>
      <c r="H33" s="205"/>
      <c r="I33" s="206"/>
    </row>
    <row r="34" spans="1:9" ht="15">
      <c r="A34" s="210"/>
      <c r="B34" s="208"/>
      <c r="C34" s="211" t="s">
        <v>415</v>
      </c>
      <c r="D34" s="203"/>
      <c r="E34" s="203"/>
      <c r="F34" s="203"/>
      <c r="G34" s="204"/>
      <c r="H34" s="205"/>
      <c r="I34" s="206"/>
    </row>
    <row r="35" spans="1:9" ht="15">
      <c r="A35" s="210"/>
      <c r="B35" s="208"/>
      <c r="C35" s="211" t="s">
        <v>415</v>
      </c>
      <c r="D35" s="203"/>
      <c r="E35" s="203"/>
      <c r="F35" s="203"/>
      <c r="G35" s="204"/>
      <c r="H35" s="205"/>
      <c r="I35" s="206"/>
    </row>
    <row r="36" spans="1:9" ht="15">
      <c r="A36" s="210"/>
      <c r="B36" s="201">
        <v>2</v>
      </c>
      <c r="C36" s="202" t="s">
        <v>419</v>
      </c>
      <c r="D36" s="203">
        <v>0</v>
      </c>
      <c r="E36" s="203">
        <v>0</v>
      </c>
      <c r="F36" s="203">
        <v>0</v>
      </c>
      <c r="G36" s="205"/>
      <c r="H36" s="205">
        <v>0</v>
      </c>
      <c r="I36" s="206">
        <v>0</v>
      </c>
    </row>
    <row r="37" spans="1:9" ht="15">
      <c r="A37" s="210"/>
      <c r="B37" s="208"/>
      <c r="C37" s="211" t="s">
        <v>414</v>
      </c>
      <c r="D37" s="203"/>
      <c r="E37" s="203"/>
      <c r="F37" s="203"/>
      <c r="G37" s="204"/>
      <c r="H37" s="205"/>
      <c r="I37" s="206"/>
    </row>
    <row r="38" spans="1:9" ht="15">
      <c r="A38" s="210"/>
      <c r="B38" s="208"/>
      <c r="C38" s="211" t="s">
        <v>415</v>
      </c>
      <c r="D38" s="203"/>
      <c r="E38" s="203"/>
      <c r="F38" s="203"/>
      <c r="G38" s="204"/>
      <c r="H38" s="205"/>
      <c r="I38" s="206"/>
    </row>
    <row r="39" spans="1:9" ht="15">
      <c r="A39" s="210"/>
      <c r="B39" s="208"/>
      <c r="C39" s="211" t="s">
        <v>415</v>
      </c>
      <c r="D39" s="203"/>
      <c r="E39" s="203"/>
      <c r="F39" s="203"/>
      <c r="G39" s="204"/>
      <c r="H39" s="205"/>
      <c r="I39" s="206"/>
    </row>
    <row r="40" spans="1:9" ht="29.25">
      <c r="A40" s="210"/>
      <c r="B40" s="208"/>
      <c r="C40" s="211" t="s">
        <v>416</v>
      </c>
      <c r="D40" s="203"/>
      <c r="E40" s="203"/>
      <c r="F40" s="203"/>
      <c r="G40" s="204"/>
      <c r="H40" s="205"/>
      <c r="I40" s="206"/>
    </row>
    <row r="41" spans="1:9" ht="15">
      <c r="A41" s="210"/>
      <c r="B41" s="208"/>
      <c r="C41" s="211" t="s">
        <v>415</v>
      </c>
      <c r="D41" s="203"/>
      <c r="E41" s="203"/>
      <c r="F41" s="203"/>
      <c r="G41" s="204"/>
      <c r="H41" s="205"/>
      <c r="I41" s="206"/>
    </row>
    <row r="42" spans="1:9" ht="15">
      <c r="A42" s="210"/>
      <c r="B42" s="208"/>
      <c r="C42" s="211" t="s">
        <v>415</v>
      </c>
      <c r="D42" s="203"/>
      <c r="E42" s="203"/>
      <c r="F42" s="203"/>
      <c r="G42" s="204"/>
      <c r="H42" s="205"/>
      <c r="I42" s="206"/>
    </row>
    <row r="43" spans="1:9" ht="29.25">
      <c r="A43" s="210"/>
      <c r="B43" s="208"/>
      <c r="C43" s="211" t="s">
        <v>417</v>
      </c>
      <c r="D43" s="203"/>
      <c r="E43" s="203"/>
      <c r="F43" s="203"/>
      <c r="G43" s="204"/>
      <c r="H43" s="205"/>
      <c r="I43" s="206"/>
    </row>
    <row r="44" spans="1:9" ht="15">
      <c r="A44" s="210"/>
      <c r="B44" s="208"/>
      <c r="C44" s="211" t="s">
        <v>415</v>
      </c>
      <c r="D44" s="203"/>
      <c r="E44" s="203"/>
      <c r="F44" s="203"/>
      <c r="G44" s="204"/>
      <c r="H44" s="205"/>
      <c r="I44" s="206"/>
    </row>
    <row r="45" spans="1:9" ht="15">
      <c r="A45" s="210"/>
      <c r="B45" s="208"/>
      <c r="C45" s="211" t="s">
        <v>415</v>
      </c>
      <c r="D45" s="203"/>
      <c r="E45" s="203"/>
      <c r="F45" s="203"/>
      <c r="G45" s="204"/>
      <c r="H45" s="205"/>
      <c r="I45" s="206"/>
    </row>
    <row r="46" spans="1:9" ht="43.5">
      <c r="A46" s="210"/>
      <c r="B46" s="208"/>
      <c r="C46" s="211" t="s">
        <v>418</v>
      </c>
      <c r="D46" s="203"/>
      <c r="E46" s="203"/>
      <c r="F46" s="203"/>
      <c r="G46" s="204"/>
      <c r="H46" s="205"/>
      <c r="I46" s="206"/>
    </row>
    <row r="47" spans="1:9" ht="15">
      <c r="A47" s="210"/>
      <c r="B47" s="208"/>
      <c r="C47" s="211" t="s">
        <v>415</v>
      </c>
      <c r="D47" s="203"/>
      <c r="E47" s="203"/>
      <c r="F47" s="203"/>
      <c r="G47" s="204"/>
      <c r="H47" s="205"/>
      <c r="I47" s="206"/>
    </row>
    <row r="48" spans="1:9" ht="15">
      <c r="A48" s="210"/>
      <c r="B48" s="208"/>
      <c r="C48" s="211" t="s">
        <v>415</v>
      </c>
      <c r="D48" s="203"/>
      <c r="E48" s="203"/>
      <c r="F48" s="203"/>
      <c r="G48" s="204"/>
      <c r="H48" s="205"/>
      <c r="I48" s="206"/>
    </row>
    <row r="49" spans="1:9" ht="30">
      <c r="A49" s="210"/>
      <c r="B49" s="201">
        <v>3</v>
      </c>
      <c r="C49" s="202" t="s">
        <v>420</v>
      </c>
      <c r="D49" s="203">
        <v>0</v>
      </c>
      <c r="E49" s="203">
        <v>0</v>
      </c>
      <c r="F49" s="203">
        <v>0</v>
      </c>
      <c r="G49" s="205">
        <v>0</v>
      </c>
      <c r="H49" s="205">
        <v>0</v>
      </c>
      <c r="I49" s="206">
        <v>0</v>
      </c>
    </row>
    <row r="50" spans="1:9" ht="15">
      <c r="A50" s="210"/>
      <c r="B50" s="208"/>
      <c r="C50" s="211" t="s">
        <v>414</v>
      </c>
      <c r="D50" s="203"/>
      <c r="E50" s="203"/>
      <c r="F50" s="203"/>
      <c r="G50" s="204"/>
      <c r="H50" s="205"/>
      <c r="I50" s="206"/>
    </row>
    <row r="51" spans="1:9" ht="15">
      <c r="A51" s="210"/>
      <c r="B51" s="208"/>
      <c r="C51" s="211" t="s">
        <v>415</v>
      </c>
      <c r="D51" s="203"/>
      <c r="E51" s="203"/>
      <c r="F51" s="203"/>
      <c r="G51" s="204"/>
      <c r="H51" s="205"/>
      <c r="I51" s="206"/>
    </row>
    <row r="52" spans="1:9" ht="15">
      <c r="A52" s="210"/>
      <c r="B52" s="208"/>
      <c r="C52" s="211" t="s">
        <v>415</v>
      </c>
      <c r="D52" s="203"/>
      <c r="E52" s="203"/>
      <c r="F52" s="203"/>
      <c r="G52" s="204"/>
      <c r="H52" s="205"/>
      <c r="I52" s="206"/>
    </row>
    <row r="53" spans="1:9" ht="29.25">
      <c r="A53" s="210"/>
      <c r="B53" s="208"/>
      <c r="C53" s="211" t="s">
        <v>416</v>
      </c>
      <c r="D53" s="203"/>
      <c r="E53" s="203"/>
      <c r="F53" s="203"/>
      <c r="G53" s="205"/>
      <c r="H53" s="205"/>
      <c r="I53" s="206"/>
    </row>
    <row r="54" spans="1:9" ht="15">
      <c r="A54" s="210"/>
      <c r="B54" s="208"/>
      <c r="C54" s="211" t="s">
        <v>415</v>
      </c>
      <c r="D54" s="203"/>
      <c r="E54" s="203"/>
      <c r="F54" s="203"/>
      <c r="G54" s="204"/>
      <c r="H54" s="205"/>
      <c r="I54" s="206"/>
    </row>
    <row r="55" spans="1:9" ht="15">
      <c r="A55" s="210"/>
      <c r="B55" s="208"/>
      <c r="C55" s="211" t="s">
        <v>415</v>
      </c>
      <c r="D55" s="203"/>
      <c r="E55" s="203"/>
      <c r="F55" s="203"/>
      <c r="G55" s="204"/>
      <c r="H55" s="205"/>
      <c r="I55" s="206"/>
    </row>
    <row r="56" spans="1:9" ht="29.25">
      <c r="A56" s="210"/>
      <c r="B56" s="208"/>
      <c r="C56" s="211" t="s">
        <v>417</v>
      </c>
      <c r="D56" s="203"/>
      <c r="E56" s="203"/>
      <c r="F56" s="203"/>
      <c r="G56" s="205"/>
      <c r="H56" s="205"/>
      <c r="I56" s="206"/>
    </row>
    <row r="57" spans="1:9" ht="15">
      <c r="A57" s="210"/>
      <c r="B57" s="208"/>
      <c r="C57" s="211" t="s">
        <v>415</v>
      </c>
      <c r="D57" s="203"/>
      <c r="E57" s="203"/>
      <c r="F57" s="203"/>
      <c r="G57" s="205"/>
      <c r="H57" s="205"/>
      <c r="I57" s="206"/>
    </row>
    <row r="58" spans="1:9" ht="15">
      <c r="A58" s="210"/>
      <c r="B58" s="208"/>
      <c r="C58" s="211" t="s">
        <v>415</v>
      </c>
      <c r="D58" s="203"/>
      <c r="E58" s="203"/>
      <c r="F58" s="203"/>
      <c r="G58" s="204"/>
      <c r="H58" s="205"/>
      <c r="I58" s="206"/>
    </row>
    <row r="59" spans="1:9" ht="41.25" customHeight="1">
      <c r="A59" s="210"/>
      <c r="B59" s="208"/>
      <c r="C59" s="211" t="s">
        <v>418</v>
      </c>
      <c r="D59" s="203"/>
      <c r="E59" s="203"/>
      <c r="F59" s="203"/>
      <c r="G59" s="204"/>
      <c r="H59" s="205"/>
      <c r="I59" s="206"/>
    </row>
    <row r="60" spans="1:9" ht="15">
      <c r="A60" s="210"/>
      <c r="B60" s="208"/>
      <c r="C60" s="211" t="s">
        <v>415</v>
      </c>
      <c r="D60" s="203"/>
      <c r="E60" s="203"/>
      <c r="F60" s="203"/>
      <c r="G60" s="205"/>
      <c r="H60" s="205"/>
      <c r="I60" s="206"/>
    </row>
    <row r="61" spans="1:9" ht="15">
      <c r="A61" s="210"/>
      <c r="B61" s="208"/>
      <c r="C61" s="211" t="s">
        <v>415</v>
      </c>
      <c r="D61" s="203"/>
      <c r="E61" s="203"/>
      <c r="F61" s="203"/>
      <c r="G61" s="205"/>
      <c r="H61" s="205"/>
      <c r="I61" s="206"/>
    </row>
    <row r="62" spans="1:9" ht="15">
      <c r="A62" s="210"/>
      <c r="B62" s="201">
        <v>4</v>
      </c>
      <c r="C62" s="202" t="s">
        <v>421</v>
      </c>
      <c r="D62" s="203"/>
      <c r="E62" s="203"/>
      <c r="F62" s="203"/>
      <c r="G62" s="205"/>
      <c r="H62" s="205"/>
      <c r="I62" s="206"/>
    </row>
    <row r="63" spans="1:9" ht="15">
      <c r="A63" s="210"/>
      <c r="B63" s="201"/>
      <c r="C63" s="202" t="s">
        <v>483</v>
      </c>
      <c r="D63" s="265">
        <v>45289</v>
      </c>
      <c r="E63" s="203">
        <v>0</v>
      </c>
      <c r="F63" s="203">
        <v>0</v>
      </c>
      <c r="G63" s="203">
        <v>20</v>
      </c>
      <c r="H63" s="205"/>
      <c r="I63" s="206"/>
    </row>
    <row r="64" spans="1:9" ht="15">
      <c r="A64" s="210"/>
      <c r="B64" s="212">
        <v>5</v>
      </c>
      <c r="C64" s="213" t="s">
        <v>422</v>
      </c>
      <c r="D64" s="209">
        <v>0</v>
      </c>
      <c r="E64" s="209">
        <v>0</v>
      </c>
      <c r="F64" s="209">
        <v>0</v>
      </c>
      <c r="G64" s="205">
        <v>0</v>
      </c>
      <c r="H64" s="205">
        <v>0</v>
      </c>
      <c r="I64" s="206">
        <v>0</v>
      </c>
    </row>
    <row r="65" spans="1:9" ht="15">
      <c r="A65" s="210"/>
      <c r="B65" s="208"/>
      <c r="C65" s="202" t="s">
        <v>423</v>
      </c>
      <c r="D65" s="203"/>
      <c r="E65" s="203"/>
      <c r="F65" s="203"/>
      <c r="G65" s="205"/>
      <c r="H65" s="205"/>
      <c r="I65" s="206"/>
    </row>
    <row r="66" spans="1:9" ht="15">
      <c r="A66" s="214"/>
      <c r="B66" s="215"/>
      <c r="C66" s="216" t="s">
        <v>424</v>
      </c>
      <c r="D66" s="217"/>
      <c r="E66" s="217"/>
      <c r="F66" s="217"/>
      <c r="G66" s="218"/>
      <c r="H66" s="218"/>
      <c r="I66" s="219"/>
    </row>
    <row r="68" spans="3:8" ht="38.25" customHeight="1">
      <c r="C68" s="331" t="s">
        <v>99</v>
      </c>
      <c r="D68" s="331"/>
      <c r="E68" s="52"/>
      <c r="F68" s="332" t="s">
        <v>425</v>
      </c>
      <c r="G68" s="332"/>
      <c r="H68" s="332"/>
    </row>
    <row r="69" spans="3:6" ht="14.25">
      <c r="C69" s="182" t="s">
        <v>470</v>
      </c>
      <c r="F69" s="181" t="s">
        <v>471</v>
      </c>
    </row>
  </sheetData>
  <sheetProtection selectLockedCells="1" selectUnlockedCells="1"/>
  <mergeCells count="9">
    <mergeCell ref="C68:D68"/>
    <mergeCell ref="F68:H68"/>
    <mergeCell ref="A5:H5"/>
    <mergeCell ref="A8:A9"/>
    <mergeCell ref="B8:B9"/>
    <mergeCell ref="C8:C9"/>
    <mergeCell ref="D8:D9"/>
    <mergeCell ref="E8:F8"/>
    <mergeCell ref="G8:I8"/>
  </mergeCells>
  <printOptions/>
  <pageMargins left="0.7479166666666667" right="0.4097222222222222" top="0.5097222222222222" bottom="0.41666666666666663" header="0.5118055555555555" footer="0.25"/>
  <pageSetup horizontalDpi="300" verticalDpi="300" orientation="portrait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8"/>
  <sheetViews>
    <sheetView zoomScale="108" zoomScaleNormal="108" zoomScalePageLayoutView="0" workbookViewId="0" topLeftCell="A4">
      <selection activeCell="O18" sqref="O18"/>
    </sheetView>
  </sheetViews>
  <sheetFormatPr defaultColWidth="9.140625" defaultRowHeight="12.75"/>
  <cols>
    <col min="1" max="1" width="4.00390625" style="52" customWidth="1"/>
    <col min="2" max="2" width="3.00390625" style="52" customWidth="1"/>
    <col min="3" max="3" width="33.421875" style="52" customWidth="1"/>
    <col min="4" max="4" width="12.00390625" style="52" customWidth="1"/>
    <col min="5" max="5" width="10.57421875" style="52" customWidth="1"/>
    <col min="6" max="6" width="9.57421875" style="52" customWidth="1"/>
    <col min="7" max="7" width="10.140625" style="52" customWidth="1"/>
    <col min="8" max="8" width="9.00390625" style="52" customWidth="1"/>
    <col min="9" max="10" width="10.140625" style="52" customWidth="1"/>
    <col min="11" max="11" width="11.421875" style="52" customWidth="1"/>
    <col min="12" max="12" width="10.8515625" style="52" customWidth="1"/>
    <col min="13" max="16384" width="9.140625" style="52" customWidth="1"/>
  </cols>
  <sheetData>
    <row r="2" ht="12.75">
      <c r="C2" t="s">
        <v>451</v>
      </c>
    </row>
    <row r="3" spans="3:12" ht="12.75">
      <c r="C3" t="s">
        <v>449</v>
      </c>
      <c r="L3" s="221" t="s">
        <v>426</v>
      </c>
    </row>
    <row r="5" spans="2:12" ht="34.5" customHeight="1">
      <c r="B5" s="333" t="s">
        <v>427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ht="12.75" hidden="1"/>
    <row r="8" ht="25.5" customHeight="1">
      <c r="L8" s="221" t="s">
        <v>1</v>
      </c>
    </row>
    <row r="9" spans="1:12" ht="12.75" customHeight="1">
      <c r="A9" s="348" t="s">
        <v>428</v>
      </c>
      <c r="B9" s="349" t="s">
        <v>429</v>
      </c>
      <c r="C9" s="349"/>
      <c r="D9" s="349" t="s">
        <v>430</v>
      </c>
      <c r="E9" s="349" t="s">
        <v>398</v>
      </c>
      <c r="F9" s="349"/>
      <c r="G9" s="349" t="s">
        <v>401</v>
      </c>
      <c r="H9" s="349"/>
      <c r="I9" s="350" t="s">
        <v>402</v>
      </c>
      <c r="J9" s="350"/>
      <c r="K9" s="350" t="s">
        <v>403</v>
      </c>
      <c r="L9" s="350"/>
    </row>
    <row r="10" spans="1:12" ht="26.25" customHeight="1">
      <c r="A10" s="348"/>
      <c r="B10" s="349"/>
      <c r="C10" s="349"/>
      <c r="D10" s="349"/>
      <c r="E10" s="349" t="s">
        <v>106</v>
      </c>
      <c r="F10" s="349"/>
      <c r="G10" s="345" t="s">
        <v>431</v>
      </c>
      <c r="H10" s="345"/>
      <c r="I10" s="345" t="s">
        <v>432</v>
      </c>
      <c r="J10" s="345"/>
      <c r="K10" s="345" t="s">
        <v>433</v>
      </c>
      <c r="L10" s="345"/>
    </row>
    <row r="11" spans="1:12" ht="25.5">
      <c r="A11" s="348"/>
      <c r="B11" s="349"/>
      <c r="C11" s="349"/>
      <c r="D11" s="349"/>
      <c r="E11" s="222" t="s">
        <v>434</v>
      </c>
      <c r="F11" s="222" t="s">
        <v>435</v>
      </c>
      <c r="G11" s="222" t="s">
        <v>436</v>
      </c>
      <c r="H11" s="222" t="s">
        <v>435</v>
      </c>
      <c r="I11" s="222" t="s">
        <v>436</v>
      </c>
      <c r="J11" s="222" t="s">
        <v>435</v>
      </c>
      <c r="K11" s="222" t="s">
        <v>436</v>
      </c>
      <c r="L11" s="222" t="s">
        <v>435</v>
      </c>
    </row>
    <row r="12" spans="1:12" s="225" customFormat="1" ht="12" customHeight="1">
      <c r="A12" s="223">
        <v>0</v>
      </c>
      <c r="B12" s="346">
        <v>1</v>
      </c>
      <c r="C12" s="346"/>
      <c r="D12" s="224">
        <v>2</v>
      </c>
      <c r="E12" s="224">
        <v>3</v>
      </c>
      <c r="F12" s="224">
        <v>4</v>
      </c>
      <c r="G12" s="224">
        <v>5</v>
      </c>
      <c r="H12" s="224">
        <v>6</v>
      </c>
      <c r="I12" s="224">
        <v>7</v>
      </c>
      <c r="J12" s="224">
        <v>8</v>
      </c>
      <c r="K12" s="224">
        <v>9</v>
      </c>
      <c r="L12" s="224">
        <v>10</v>
      </c>
    </row>
    <row r="13" spans="1:12" s="225" customFormat="1" ht="22.5" customHeight="1">
      <c r="A13" s="226" t="s">
        <v>437</v>
      </c>
      <c r="B13" s="347" t="s">
        <v>427</v>
      </c>
      <c r="C13" s="347"/>
      <c r="D13" s="227"/>
      <c r="E13" s="227"/>
      <c r="F13" s="227"/>
      <c r="G13" s="227"/>
      <c r="H13" s="227"/>
      <c r="I13" s="227"/>
      <c r="J13" s="227"/>
      <c r="K13" s="227"/>
      <c r="L13" s="228"/>
    </row>
    <row r="14" spans="1:12" ht="15" customHeight="1">
      <c r="A14" s="229">
        <v>1</v>
      </c>
      <c r="B14" s="342" t="s">
        <v>452</v>
      </c>
      <c r="C14" s="343"/>
      <c r="D14" s="251">
        <v>44927</v>
      </c>
      <c r="E14" s="231" t="s">
        <v>85</v>
      </c>
      <c r="F14" s="231" t="s">
        <v>85</v>
      </c>
      <c r="G14" s="231" t="s">
        <v>489</v>
      </c>
      <c r="H14" s="230"/>
      <c r="I14" s="231" t="s">
        <v>487</v>
      </c>
      <c r="J14" s="230"/>
      <c r="K14" s="231" t="s">
        <v>487</v>
      </c>
      <c r="L14" s="230"/>
    </row>
    <row r="15" spans="1:12" ht="15" customHeight="1">
      <c r="A15" s="229">
        <v>2</v>
      </c>
      <c r="B15" s="342" t="s">
        <v>453</v>
      </c>
      <c r="C15" s="343"/>
      <c r="D15" s="230"/>
      <c r="E15" s="231" t="s">
        <v>85</v>
      </c>
      <c r="F15" s="231" t="s">
        <v>85</v>
      </c>
      <c r="G15" s="231"/>
      <c r="H15" s="230"/>
      <c r="I15" s="231"/>
      <c r="J15" s="230"/>
      <c r="K15" s="231"/>
      <c r="L15" s="230"/>
    </row>
    <row r="16" spans="1:12" ht="15" customHeight="1">
      <c r="A16" s="229"/>
      <c r="B16" s="342" t="s">
        <v>459</v>
      </c>
      <c r="C16" s="343"/>
      <c r="D16" s="230"/>
      <c r="E16" s="231" t="s">
        <v>85</v>
      </c>
      <c r="F16" s="231" t="s">
        <v>85</v>
      </c>
      <c r="G16" s="231"/>
      <c r="H16" s="230"/>
      <c r="I16" s="231"/>
      <c r="J16" s="230"/>
      <c r="K16" s="231"/>
      <c r="L16" s="230"/>
    </row>
    <row r="17" spans="1:12" ht="13.5" customHeight="1">
      <c r="A17" s="229"/>
      <c r="B17" s="340" t="s">
        <v>438</v>
      </c>
      <c r="C17" s="340"/>
      <c r="D17" s="229"/>
      <c r="E17" s="232" t="s">
        <v>85</v>
      </c>
      <c r="F17" s="232" t="s">
        <v>85</v>
      </c>
      <c r="G17" s="252" t="s">
        <v>489</v>
      </c>
      <c r="H17" s="229">
        <v>0</v>
      </c>
      <c r="I17" s="252" t="s">
        <v>487</v>
      </c>
      <c r="J17" s="229">
        <v>0</v>
      </c>
      <c r="K17" s="252" t="s">
        <v>487</v>
      </c>
      <c r="L17" s="229">
        <v>0</v>
      </c>
    </row>
    <row r="18" spans="1:12" ht="27" customHeight="1">
      <c r="A18" s="226" t="s">
        <v>439</v>
      </c>
      <c r="B18" s="344" t="s">
        <v>440</v>
      </c>
      <c r="C18" s="344"/>
      <c r="D18" s="233"/>
      <c r="E18" s="233"/>
      <c r="F18" s="233"/>
      <c r="G18" s="253"/>
      <c r="H18" s="233"/>
      <c r="I18" s="253"/>
      <c r="J18" s="233"/>
      <c r="K18" s="253"/>
      <c r="L18" s="234"/>
    </row>
    <row r="19" spans="1:12" ht="15" customHeight="1">
      <c r="A19" s="229">
        <v>1</v>
      </c>
      <c r="B19" s="342" t="s">
        <v>454</v>
      </c>
      <c r="C19" s="343"/>
      <c r="D19" s="251">
        <v>44927</v>
      </c>
      <c r="E19" s="231" t="s">
        <v>85</v>
      </c>
      <c r="F19" s="231" t="s">
        <v>85</v>
      </c>
      <c r="G19" s="231" t="s">
        <v>493</v>
      </c>
      <c r="H19" s="230"/>
      <c r="I19" s="231" t="s">
        <v>490</v>
      </c>
      <c r="J19" s="230"/>
      <c r="K19" s="231" t="s">
        <v>491</v>
      </c>
      <c r="L19" s="230"/>
    </row>
    <row r="20" spans="1:12" ht="15" customHeight="1">
      <c r="A20" s="229">
        <v>2</v>
      </c>
      <c r="B20" s="342" t="s">
        <v>485</v>
      </c>
      <c r="C20" s="343"/>
      <c r="D20" s="230"/>
      <c r="E20" s="231" t="s">
        <v>85</v>
      </c>
      <c r="F20" s="231" t="s">
        <v>85</v>
      </c>
      <c r="G20" s="231" t="s">
        <v>486</v>
      </c>
      <c r="H20" s="230"/>
      <c r="I20" s="231"/>
      <c r="J20" s="230"/>
      <c r="K20" s="231"/>
      <c r="L20" s="230"/>
    </row>
    <row r="21" spans="1:12" ht="15" customHeight="1">
      <c r="A21" s="229">
        <v>3</v>
      </c>
      <c r="B21" s="342" t="s">
        <v>455</v>
      </c>
      <c r="C21" s="343"/>
      <c r="D21" s="230"/>
      <c r="E21" s="231" t="s">
        <v>85</v>
      </c>
      <c r="F21" s="231" t="s">
        <v>85</v>
      </c>
      <c r="G21" s="231" t="s">
        <v>484</v>
      </c>
      <c r="H21" s="230"/>
      <c r="I21" s="231"/>
      <c r="J21" s="230"/>
      <c r="K21" s="231"/>
      <c r="L21" s="230"/>
    </row>
    <row r="22" spans="1:12" ht="15" customHeight="1">
      <c r="A22" s="229">
        <v>4</v>
      </c>
      <c r="B22" s="250" t="s">
        <v>456</v>
      </c>
      <c r="C22" s="236"/>
      <c r="D22" s="230"/>
      <c r="E22" s="231"/>
      <c r="F22" s="231"/>
      <c r="G22" s="231" t="s">
        <v>494</v>
      </c>
      <c r="H22" s="230"/>
      <c r="I22" s="231" t="s">
        <v>492</v>
      </c>
      <c r="J22" s="230"/>
      <c r="K22" s="231"/>
      <c r="L22" s="230"/>
    </row>
    <row r="23" spans="1:12" ht="13.5" customHeight="1">
      <c r="A23" s="229"/>
      <c r="B23" s="340" t="s">
        <v>441</v>
      </c>
      <c r="C23" s="340"/>
      <c r="D23" s="229"/>
      <c r="E23" s="235" t="s">
        <v>85</v>
      </c>
      <c r="F23" s="235" t="s">
        <v>85</v>
      </c>
      <c r="G23" s="252"/>
      <c r="H23" s="229"/>
      <c r="I23" s="252" t="s">
        <v>492</v>
      </c>
      <c r="J23" s="229"/>
      <c r="K23" s="252" t="s">
        <v>491</v>
      </c>
      <c r="L23" s="229">
        <v>0</v>
      </c>
    </row>
    <row r="24" spans="1:12" ht="23.25" customHeight="1">
      <c r="A24" s="226" t="s">
        <v>442</v>
      </c>
      <c r="B24" s="340" t="s">
        <v>443</v>
      </c>
      <c r="C24" s="340"/>
      <c r="D24" s="229"/>
      <c r="E24" s="229">
        <v>91</v>
      </c>
      <c r="F24" s="229">
        <v>0</v>
      </c>
      <c r="G24" s="254">
        <v>13</v>
      </c>
      <c r="H24" s="229">
        <v>0</v>
      </c>
      <c r="I24" s="254">
        <v>80</v>
      </c>
      <c r="J24" s="229">
        <v>0</v>
      </c>
      <c r="K24" s="254">
        <v>90</v>
      </c>
      <c r="L24" s="229">
        <v>0</v>
      </c>
    </row>
    <row r="25" ht="12.75" hidden="1"/>
    <row r="27" spans="3:12" ht="55.5" customHeight="1">
      <c r="C27" s="332" t="s">
        <v>99</v>
      </c>
      <c r="D27" s="332"/>
      <c r="I27" s="341" t="s">
        <v>457</v>
      </c>
      <c r="J27" s="341"/>
      <c r="K27" s="341"/>
      <c r="L27" s="220"/>
    </row>
    <row r="28" spans="3:9" ht="12.75">
      <c r="C28" t="s">
        <v>472</v>
      </c>
      <c r="I28" t="s">
        <v>473</v>
      </c>
    </row>
  </sheetData>
  <sheetProtection selectLockedCells="1" selectUnlockedCells="1"/>
  <mergeCells count="26">
    <mergeCell ref="B5:L5"/>
    <mergeCell ref="A9:A11"/>
    <mergeCell ref="B9:C11"/>
    <mergeCell ref="D9:D11"/>
    <mergeCell ref="E9:F9"/>
    <mergeCell ref="G9:H9"/>
    <mergeCell ref="I9:J9"/>
    <mergeCell ref="K9:L9"/>
    <mergeCell ref="E10:F10"/>
    <mergeCell ref="G10:H10"/>
    <mergeCell ref="I10:J10"/>
    <mergeCell ref="K10:L10"/>
    <mergeCell ref="B12:C12"/>
    <mergeCell ref="B13:C13"/>
    <mergeCell ref="B14:C14"/>
    <mergeCell ref="B15:C15"/>
    <mergeCell ref="B23:C23"/>
    <mergeCell ref="B24:C24"/>
    <mergeCell ref="C27:D27"/>
    <mergeCell ref="I27:K27"/>
    <mergeCell ref="B16:C16"/>
    <mergeCell ref="B17:C17"/>
    <mergeCell ref="B18:C18"/>
    <mergeCell ref="B19:C19"/>
    <mergeCell ref="B20:C20"/>
    <mergeCell ref="B21:C21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2023-02-07T12:08:07Z</cp:lastPrinted>
  <dcterms:created xsi:type="dcterms:W3CDTF">2020-02-03T10:40:42Z</dcterms:created>
  <dcterms:modified xsi:type="dcterms:W3CDTF">2023-02-08T06:54:10Z</dcterms:modified>
  <cp:category/>
  <cp:version/>
  <cp:contentType/>
  <cp:contentStatus/>
</cp:coreProperties>
</file>