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 25 iulie " sheetId="153" r:id="rId1"/>
  </sheets>
  <definedNames>
    <definedName name="_xlnm.Print_Titles" localSheetId="0">' 25 iulie '!$12:$21</definedName>
  </definedNames>
  <calcPr calcId="152511"/>
</workbook>
</file>

<file path=xl/calcChain.xml><?xml version="1.0" encoding="utf-8"?>
<calcChain xmlns="http://schemas.openxmlformats.org/spreadsheetml/2006/main">
  <c r="D219" i="153" l="1"/>
  <c r="D199" i="153"/>
  <c r="D154" i="153"/>
  <c r="D149" i="153"/>
  <c r="D129" i="153"/>
  <c r="D104" i="153"/>
  <c r="C219" i="153"/>
  <c r="C199" i="153"/>
  <c r="C174" i="153"/>
  <c r="I174" i="153" s="1"/>
  <c r="C154" i="153"/>
  <c r="C149" i="153"/>
  <c r="I227" i="153"/>
  <c r="K227" i="153" s="1"/>
  <c r="I226" i="153"/>
  <c r="K226" i="153" s="1"/>
  <c r="I225" i="153"/>
  <c r="K225" i="153" s="1"/>
  <c r="I224" i="153"/>
  <c r="K224" i="153" s="1"/>
  <c r="I223" i="153"/>
  <c r="K223" i="153" s="1"/>
  <c r="I222" i="153"/>
  <c r="K222" i="153" s="1"/>
  <c r="I221" i="153"/>
  <c r="K221" i="153" s="1"/>
  <c r="I220" i="153"/>
  <c r="K220" i="153" s="1"/>
  <c r="I218" i="153"/>
  <c r="K218" i="153" s="1"/>
  <c r="I217" i="153"/>
  <c r="K217" i="153" s="1"/>
  <c r="I216" i="153"/>
  <c r="K216" i="153" s="1"/>
  <c r="I215" i="153"/>
  <c r="K215" i="153" s="1"/>
  <c r="I214" i="153"/>
  <c r="K214" i="153" s="1"/>
  <c r="I213" i="153"/>
  <c r="K213" i="153" s="1"/>
  <c r="I212" i="153"/>
  <c r="K212" i="153" s="1"/>
  <c r="I211" i="153"/>
  <c r="K211" i="153" s="1"/>
  <c r="I210" i="153"/>
  <c r="K210" i="153" s="1"/>
  <c r="I209" i="153"/>
  <c r="K209" i="153" s="1"/>
  <c r="I208" i="153"/>
  <c r="K208" i="153" s="1"/>
  <c r="I207" i="153"/>
  <c r="K207" i="153" s="1"/>
  <c r="C207" i="153"/>
  <c r="C206" i="153"/>
  <c r="I206" i="153" s="1"/>
  <c r="K206" i="153" s="1"/>
  <c r="C205" i="153"/>
  <c r="I205" i="153" s="1"/>
  <c r="K205" i="153" s="1"/>
  <c r="K204" i="153"/>
  <c r="C204" i="153"/>
  <c r="I204" i="153" s="1"/>
  <c r="I202" i="153"/>
  <c r="K202" i="153" s="1"/>
  <c r="I201" i="153"/>
  <c r="K201" i="153" s="1"/>
  <c r="I200" i="153"/>
  <c r="K200" i="153" s="1"/>
  <c r="C200" i="153"/>
  <c r="I199" i="153"/>
  <c r="K199" i="153" s="1"/>
  <c r="I198" i="153"/>
  <c r="K198" i="153" s="1"/>
  <c r="K197" i="153"/>
  <c r="I197" i="153"/>
  <c r="I196" i="153"/>
  <c r="K196" i="153" s="1"/>
  <c r="K195" i="153"/>
  <c r="I195" i="153"/>
  <c r="D194" i="153"/>
  <c r="I194" i="153" s="1"/>
  <c r="K194" i="153" s="1"/>
  <c r="C194" i="153"/>
  <c r="I193" i="153"/>
  <c r="K193" i="153" s="1"/>
  <c r="K192" i="153"/>
  <c r="I192" i="153"/>
  <c r="I191" i="153"/>
  <c r="K191" i="153" s="1"/>
  <c r="K190" i="153"/>
  <c r="I190" i="153"/>
  <c r="C189" i="153"/>
  <c r="I189" i="153" s="1"/>
  <c r="K189" i="153" s="1"/>
  <c r="I188" i="153"/>
  <c r="K188" i="153" s="1"/>
  <c r="I187" i="153"/>
  <c r="K187" i="153" s="1"/>
  <c r="C187" i="153"/>
  <c r="I186" i="153"/>
  <c r="K186" i="153" s="1"/>
  <c r="C185" i="153"/>
  <c r="I185" i="153" s="1"/>
  <c r="K185" i="153" s="1"/>
  <c r="I184" i="153"/>
  <c r="K184" i="153" s="1"/>
  <c r="D184" i="153"/>
  <c r="C184" i="153"/>
  <c r="I183" i="153"/>
  <c r="K183" i="153" s="1"/>
  <c r="I182" i="153"/>
  <c r="K182" i="153" s="1"/>
  <c r="I181" i="153"/>
  <c r="K181" i="153" s="1"/>
  <c r="I180" i="153"/>
  <c r="K180" i="153" s="1"/>
  <c r="I179" i="153"/>
  <c r="K179" i="153" s="1"/>
  <c r="I178" i="153"/>
  <c r="K178" i="153" s="1"/>
  <c r="J177" i="153"/>
  <c r="K177" i="153" s="1"/>
  <c r="I177" i="153"/>
  <c r="I176" i="153"/>
  <c r="I175" i="153"/>
  <c r="G174" i="153"/>
  <c r="I173" i="153"/>
  <c r="I172" i="153"/>
  <c r="K172" i="153" s="1"/>
  <c r="I171" i="153"/>
  <c r="K171" i="153" s="1"/>
  <c r="I170" i="153"/>
  <c r="K170" i="153" s="1"/>
  <c r="I169" i="153"/>
  <c r="K169" i="153" s="1"/>
  <c r="I167" i="153"/>
  <c r="K167" i="153" s="1"/>
  <c r="I166" i="153"/>
  <c r="K166" i="153" s="1"/>
  <c r="I165" i="153"/>
  <c r="K165" i="153" s="1"/>
  <c r="I164" i="153"/>
  <c r="K164" i="153" s="1"/>
  <c r="I163" i="153"/>
  <c r="K163" i="153" s="1"/>
  <c r="I162" i="153"/>
  <c r="K162" i="153" s="1"/>
  <c r="I161" i="153"/>
  <c r="I160" i="153"/>
  <c r="K160" i="153" s="1"/>
  <c r="I159" i="153"/>
  <c r="K159" i="153" s="1"/>
  <c r="I158" i="153"/>
  <c r="K158" i="153" s="1"/>
  <c r="I157" i="153"/>
  <c r="K157" i="153" s="1"/>
  <c r="I156" i="153"/>
  <c r="K156" i="153" s="1"/>
  <c r="I155" i="153"/>
  <c r="K155" i="153" s="1"/>
  <c r="I154" i="153"/>
  <c r="K154" i="153" s="1"/>
  <c r="I153" i="153"/>
  <c r="K153" i="153" s="1"/>
  <c r="I152" i="153"/>
  <c r="I151" i="153"/>
  <c r="K151" i="153" s="1"/>
  <c r="I150" i="153"/>
  <c r="I148" i="153"/>
  <c r="K148" i="153" s="1"/>
  <c r="H147" i="153"/>
  <c r="G147" i="153"/>
  <c r="F147" i="153"/>
  <c r="F142" i="153" s="1"/>
  <c r="E147" i="153"/>
  <c r="D147" i="153"/>
  <c r="D142" i="153" s="1"/>
  <c r="C147" i="153"/>
  <c r="H146" i="153"/>
  <c r="G146" i="153"/>
  <c r="G141" i="153" s="1"/>
  <c r="F146" i="153"/>
  <c r="E146" i="153"/>
  <c r="D146" i="153"/>
  <c r="D141" i="153" s="1"/>
  <c r="C146" i="153"/>
  <c r="H145" i="153"/>
  <c r="G145" i="153"/>
  <c r="F145" i="153"/>
  <c r="E145" i="153"/>
  <c r="D145" i="153"/>
  <c r="D140" i="153" s="1"/>
  <c r="C145" i="153"/>
  <c r="H144" i="153"/>
  <c r="G144" i="153"/>
  <c r="F144" i="153"/>
  <c r="E144" i="153"/>
  <c r="G142" i="153"/>
  <c r="E142" i="153"/>
  <c r="C142" i="153"/>
  <c r="I142" i="153" s="1"/>
  <c r="F141" i="153"/>
  <c r="E141" i="153"/>
  <c r="G140" i="153"/>
  <c r="F140" i="153"/>
  <c r="E140" i="153"/>
  <c r="C140" i="153"/>
  <c r="G139" i="153"/>
  <c r="F139" i="153"/>
  <c r="E139" i="153"/>
  <c r="I137" i="153"/>
  <c r="K137" i="153" s="1"/>
  <c r="I136" i="153"/>
  <c r="K136" i="153" s="1"/>
  <c r="I135" i="153"/>
  <c r="K135" i="153" s="1"/>
  <c r="I134" i="153"/>
  <c r="K134" i="153" s="1"/>
  <c r="C134" i="153"/>
  <c r="K133" i="153"/>
  <c r="I132" i="153"/>
  <c r="I131" i="153"/>
  <c r="C130" i="153"/>
  <c r="I130" i="153" s="1"/>
  <c r="D119" i="153"/>
  <c r="C129" i="153"/>
  <c r="K128" i="153"/>
  <c r="I128" i="153"/>
  <c r="C127" i="153"/>
  <c r="I127" i="153" s="1"/>
  <c r="K127" i="153" s="1"/>
  <c r="C126" i="153"/>
  <c r="I126" i="153" s="1"/>
  <c r="K126" i="153" s="1"/>
  <c r="C125" i="153"/>
  <c r="I125" i="153" s="1"/>
  <c r="K125" i="153" s="1"/>
  <c r="I124" i="153"/>
  <c r="K124" i="153" s="1"/>
  <c r="C124" i="153"/>
  <c r="D122" i="153"/>
  <c r="C122" i="153"/>
  <c r="I122" i="153" s="1"/>
  <c r="D121" i="153"/>
  <c r="C121" i="153"/>
  <c r="I121" i="153" s="1"/>
  <c r="D120" i="153"/>
  <c r="C120" i="153"/>
  <c r="I120" i="153" s="1"/>
  <c r="K117" i="153"/>
  <c r="I117" i="153"/>
  <c r="K116" i="153"/>
  <c r="I116" i="153"/>
  <c r="K115" i="153"/>
  <c r="I115" i="153"/>
  <c r="K114" i="153"/>
  <c r="G114" i="153"/>
  <c r="I114" i="153" s="1"/>
  <c r="K113" i="153"/>
  <c r="I113" i="153"/>
  <c r="I112" i="153"/>
  <c r="K112" i="153" s="1"/>
  <c r="I111" i="153"/>
  <c r="K111" i="153" s="1"/>
  <c r="I110" i="153"/>
  <c r="K110" i="153" s="1"/>
  <c r="K109" i="153"/>
  <c r="I109" i="153"/>
  <c r="I108" i="153"/>
  <c r="K108" i="153" s="1"/>
  <c r="I107" i="153"/>
  <c r="K107" i="153" s="1"/>
  <c r="I106" i="153"/>
  <c r="K106" i="153" s="1"/>
  <c r="K105" i="153"/>
  <c r="I105" i="153"/>
  <c r="C104" i="153"/>
  <c r="I104" i="153" s="1"/>
  <c r="K104" i="153" s="1"/>
  <c r="I103" i="153"/>
  <c r="K103" i="153" s="1"/>
  <c r="K102" i="153"/>
  <c r="I102" i="153"/>
  <c r="I101" i="153"/>
  <c r="K101" i="153" s="1"/>
  <c r="I100" i="153"/>
  <c r="K100" i="153" s="1"/>
  <c r="I99" i="153"/>
  <c r="K99" i="153" s="1"/>
  <c r="K98" i="153"/>
  <c r="I98" i="153"/>
  <c r="I97" i="153"/>
  <c r="K97" i="153" s="1"/>
  <c r="I96" i="153"/>
  <c r="K96" i="153" s="1"/>
  <c r="I95" i="153"/>
  <c r="K95" i="153" s="1"/>
  <c r="K94" i="153"/>
  <c r="I94" i="153"/>
  <c r="I93" i="153"/>
  <c r="K93" i="153" s="1"/>
  <c r="I92" i="153"/>
  <c r="K92" i="153" s="1"/>
  <c r="I91" i="153"/>
  <c r="K91" i="153" s="1"/>
  <c r="K90" i="153"/>
  <c r="I90" i="153"/>
  <c r="I89" i="153"/>
  <c r="K89" i="153" s="1"/>
  <c r="I88" i="153"/>
  <c r="K88" i="153" s="1"/>
  <c r="I87" i="153"/>
  <c r="K87" i="153" s="1"/>
  <c r="K86" i="153"/>
  <c r="I86" i="153"/>
  <c r="I85" i="153"/>
  <c r="K85" i="153" s="1"/>
  <c r="I84" i="153"/>
  <c r="K84" i="153" s="1"/>
  <c r="I83" i="153"/>
  <c r="K83" i="153" s="1"/>
  <c r="K82" i="153"/>
  <c r="I82" i="153"/>
  <c r="I81" i="153"/>
  <c r="K81" i="153" s="1"/>
  <c r="I80" i="153"/>
  <c r="K80" i="153" s="1"/>
  <c r="I79" i="153"/>
  <c r="K79" i="153" s="1"/>
  <c r="C79" i="153"/>
  <c r="K78" i="153"/>
  <c r="I78" i="153"/>
  <c r="C77" i="153"/>
  <c r="I77" i="153" s="1"/>
  <c r="K77" i="153" s="1"/>
  <c r="I76" i="153"/>
  <c r="K76" i="153" s="1"/>
  <c r="C76" i="153"/>
  <c r="C75" i="153"/>
  <c r="I75" i="153" s="1"/>
  <c r="K75" i="153" s="1"/>
  <c r="I74" i="153"/>
  <c r="K74" i="153" s="1"/>
  <c r="C74" i="153"/>
  <c r="K72" i="153"/>
  <c r="I72" i="153"/>
  <c r="K71" i="153"/>
  <c r="I71" i="153"/>
  <c r="K70" i="153"/>
  <c r="I70" i="153"/>
  <c r="K69" i="153"/>
  <c r="I69" i="153"/>
  <c r="K68" i="153"/>
  <c r="I68" i="153"/>
  <c r="K67" i="153"/>
  <c r="I67" i="153"/>
  <c r="K66" i="153"/>
  <c r="I66" i="153"/>
  <c r="K65" i="153"/>
  <c r="I65" i="153"/>
  <c r="K64" i="153"/>
  <c r="I64" i="153"/>
  <c r="K63" i="153"/>
  <c r="I63" i="153"/>
  <c r="K62" i="153"/>
  <c r="I62" i="153"/>
  <c r="K61" i="153"/>
  <c r="I61" i="153"/>
  <c r="K60" i="153"/>
  <c r="I60" i="153"/>
  <c r="K59" i="153"/>
  <c r="I59" i="153"/>
  <c r="K58" i="153"/>
  <c r="I58" i="153"/>
  <c r="K57" i="153"/>
  <c r="I57" i="153"/>
  <c r="K56" i="153"/>
  <c r="I56" i="153"/>
  <c r="K55" i="153"/>
  <c r="I55" i="153"/>
  <c r="K54" i="153"/>
  <c r="I54" i="153"/>
  <c r="K53" i="153"/>
  <c r="I53" i="153"/>
  <c r="C52" i="153"/>
  <c r="I52" i="153" s="1"/>
  <c r="K52" i="153" s="1"/>
  <c r="I51" i="153"/>
  <c r="K51" i="153" s="1"/>
  <c r="C51" i="153"/>
  <c r="C50" i="153"/>
  <c r="I50" i="153" s="1"/>
  <c r="K50" i="153" s="1"/>
  <c r="I49" i="153"/>
  <c r="K49" i="153" s="1"/>
  <c r="C49" i="153"/>
  <c r="K48" i="153"/>
  <c r="I48" i="153"/>
  <c r="K47" i="153"/>
  <c r="I47" i="153"/>
  <c r="K46" i="153"/>
  <c r="I46" i="153"/>
  <c r="K45" i="153"/>
  <c r="I45" i="153"/>
  <c r="K44" i="153"/>
  <c r="I44" i="153"/>
  <c r="K43" i="153"/>
  <c r="I43" i="153"/>
  <c r="C42" i="153"/>
  <c r="I42" i="153" s="1"/>
  <c r="K42" i="153" s="1"/>
  <c r="I41" i="153"/>
  <c r="K41" i="153" s="1"/>
  <c r="C41" i="153"/>
  <c r="C40" i="153"/>
  <c r="I40" i="153" s="1"/>
  <c r="K40" i="153" s="1"/>
  <c r="I39" i="153"/>
  <c r="K39" i="153" s="1"/>
  <c r="C39" i="153"/>
  <c r="C38" i="153"/>
  <c r="I38" i="153" s="1"/>
  <c r="K38" i="153" s="1"/>
  <c r="D37" i="153"/>
  <c r="C37" i="153"/>
  <c r="C32" i="153" s="1"/>
  <c r="D36" i="153"/>
  <c r="C36" i="153"/>
  <c r="I36" i="153" s="1"/>
  <c r="K36" i="153" s="1"/>
  <c r="D35" i="153"/>
  <c r="C35" i="153"/>
  <c r="I35" i="153" s="1"/>
  <c r="K35" i="153" s="1"/>
  <c r="D34" i="153"/>
  <c r="C34" i="153"/>
  <c r="I34" i="153" s="1"/>
  <c r="K34" i="153" s="1"/>
  <c r="J32" i="153"/>
  <c r="H32" i="153"/>
  <c r="G32" i="153"/>
  <c r="F32" i="153"/>
  <c r="E32" i="153"/>
  <c r="D32" i="153"/>
  <c r="J31" i="153"/>
  <c r="H31" i="153"/>
  <c r="G31" i="153"/>
  <c r="F31" i="153"/>
  <c r="E31" i="153"/>
  <c r="D31" i="153"/>
  <c r="J30" i="153"/>
  <c r="H30" i="153"/>
  <c r="G30" i="153"/>
  <c r="F30" i="153"/>
  <c r="E30" i="153"/>
  <c r="D30" i="153"/>
  <c r="J29" i="153"/>
  <c r="H29" i="153"/>
  <c r="G29" i="153"/>
  <c r="F29" i="153"/>
  <c r="E29" i="153"/>
  <c r="D29" i="153"/>
  <c r="C29" i="153"/>
  <c r="H27" i="153"/>
  <c r="H232" i="153" s="1"/>
  <c r="G27" i="153"/>
  <c r="G232" i="153" s="1"/>
  <c r="F27" i="153"/>
  <c r="F232" i="153" s="1"/>
  <c r="E27" i="153"/>
  <c r="D27" i="153"/>
  <c r="D232" i="153" s="1"/>
  <c r="H26" i="153"/>
  <c r="H231" i="153" s="1"/>
  <c r="G26" i="153"/>
  <c r="G231" i="153" s="1"/>
  <c r="F26" i="153"/>
  <c r="F231" i="153" s="1"/>
  <c r="E26" i="153"/>
  <c r="D26" i="153"/>
  <c r="D231" i="153" s="1"/>
  <c r="H25" i="153"/>
  <c r="H230" i="153" s="1"/>
  <c r="G25" i="153"/>
  <c r="G230" i="153" s="1"/>
  <c r="F25" i="153"/>
  <c r="F230" i="153" s="1"/>
  <c r="E25" i="153"/>
  <c r="D25" i="153"/>
  <c r="H24" i="153"/>
  <c r="H229" i="153" s="1"/>
  <c r="G24" i="153"/>
  <c r="G229" i="153" s="1"/>
  <c r="F24" i="153"/>
  <c r="F229" i="153" s="1"/>
  <c r="E24" i="153"/>
  <c r="E229" i="153" s="1"/>
  <c r="I219" i="153" l="1"/>
  <c r="K219" i="153" s="1"/>
  <c r="I29" i="153"/>
  <c r="K29" i="153" s="1"/>
  <c r="D24" i="153"/>
  <c r="C27" i="153"/>
  <c r="I32" i="153"/>
  <c r="K32" i="153" s="1"/>
  <c r="I149" i="153"/>
  <c r="C144" i="153"/>
  <c r="C139" i="153" s="1"/>
  <c r="I147" i="153"/>
  <c r="K147" i="153" s="1"/>
  <c r="K152" i="153"/>
  <c r="C30" i="153"/>
  <c r="I129" i="153"/>
  <c r="C119" i="153"/>
  <c r="C141" i="153"/>
  <c r="I141" i="153" s="1"/>
  <c r="D144" i="153"/>
  <c r="D139" i="153" s="1"/>
  <c r="D230" i="153"/>
  <c r="I37" i="153"/>
  <c r="K37" i="153" s="1"/>
  <c r="K132" i="153"/>
  <c r="I140" i="153"/>
  <c r="K142" i="153"/>
  <c r="J147" i="153"/>
  <c r="J142" i="153" s="1"/>
  <c r="J132" i="153" s="1"/>
  <c r="J122" i="153" s="1"/>
  <c r="J27" i="153" s="1"/>
  <c r="J232" i="153" s="1"/>
  <c r="K150" i="153"/>
  <c r="I145" i="153"/>
  <c r="I146" i="153"/>
  <c r="K161" i="153"/>
  <c r="J174" i="153"/>
  <c r="K173" i="153"/>
  <c r="K176" i="153"/>
  <c r="J176" i="153"/>
  <c r="J146" i="153" s="1"/>
  <c r="J141" i="153" s="1"/>
  <c r="J131" i="153" s="1"/>
  <c r="J121" i="153" s="1"/>
  <c r="J26" i="153" s="1"/>
  <c r="J231" i="153" s="1"/>
  <c r="C31" i="153"/>
  <c r="J175" i="153"/>
  <c r="J145" i="153" s="1"/>
  <c r="J140" i="153" s="1"/>
  <c r="J130" i="153" s="1"/>
  <c r="D229" i="153" l="1"/>
  <c r="I31" i="153"/>
  <c r="K31" i="153" s="1"/>
  <c r="C26" i="153"/>
  <c r="J144" i="153"/>
  <c r="J139" i="153" s="1"/>
  <c r="J129" i="153" s="1"/>
  <c r="J119" i="153" s="1"/>
  <c r="J24" i="153" s="1"/>
  <c r="J229" i="153" s="1"/>
  <c r="K174" i="153"/>
  <c r="I30" i="153"/>
  <c r="K30" i="153" s="1"/>
  <c r="C25" i="153"/>
  <c r="K149" i="153"/>
  <c r="I144" i="153"/>
  <c r="K141" i="153"/>
  <c r="K131" i="153"/>
  <c r="C232" i="153"/>
  <c r="I232" i="153" s="1"/>
  <c r="K232" i="153" s="1"/>
  <c r="I27" i="153"/>
  <c r="K27" i="153" s="1"/>
  <c r="K146" i="153"/>
  <c r="I119" i="153"/>
  <c r="C24" i="153"/>
  <c r="K121" i="153"/>
  <c r="J120" i="153"/>
  <c r="K130" i="153"/>
  <c r="K145" i="153"/>
  <c r="K140" i="153"/>
  <c r="K175" i="153"/>
  <c r="I139" i="153"/>
  <c r="K139" i="153" s="1"/>
  <c r="K122" i="153"/>
  <c r="K144" i="153" l="1"/>
  <c r="K129" i="153"/>
  <c r="K119" i="153"/>
  <c r="C230" i="153"/>
  <c r="I230" i="153" s="1"/>
  <c r="I25" i="153"/>
  <c r="C231" i="153"/>
  <c r="I231" i="153" s="1"/>
  <c r="K231" i="153" s="1"/>
  <c r="I26" i="153"/>
  <c r="K26" i="153" s="1"/>
  <c r="C229" i="153"/>
  <c r="I229" i="153" s="1"/>
  <c r="K229" i="153" s="1"/>
  <c r="I24" i="153"/>
  <c r="K24" i="153" s="1"/>
  <c r="J25" i="153"/>
  <c r="J230" i="153" s="1"/>
  <c r="K120" i="153"/>
  <c r="K25" i="153" l="1"/>
  <c r="K230" i="153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<sst xmlns="http://schemas.openxmlformats.org/spreadsheetml/2006/main" count="293" uniqueCount="129">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</sst>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209" activePane="bottomLeft" state="frozen"/>
      <selection pane="bottomLeft" activeCell="P218" sqref="P218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650029</v>
      </c>
      <c r="D24" s="36">
        <f t="shared" ref="D24:J27" si="0">D29+D109+D114+D119+D134</f>
        <v>787975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1498744</v>
      </c>
      <c r="J24" s="36">
        <f t="shared" si="0"/>
        <v>143983</v>
      </c>
      <c r="K24" s="36">
        <f>I24-J24</f>
        <v>1354761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571628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1288614</v>
      </c>
      <c r="J25" s="36">
        <f t="shared" si="0"/>
        <v>67870</v>
      </c>
      <c r="K25" s="36">
        <f t="shared" ref="K25:K88" si="2">I25-J25</f>
        <v>1220744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516686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1234443</v>
      </c>
      <c r="J26" s="36">
        <f t="shared" si="0"/>
        <v>67870</v>
      </c>
      <c r="K26" s="36">
        <f t="shared" si="2"/>
        <v>1166573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511301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1230695</v>
      </c>
      <c r="J27" s="36">
        <f t="shared" si="0"/>
        <v>67870</v>
      </c>
      <c r="K27" s="36">
        <f t="shared" si="2"/>
        <v>1162825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383342</v>
      </c>
      <c r="D29" s="60">
        <f t="shared" si="3"/>
        <v>410969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794311</v>
      </c>
      <c r="J29" s="60">
        <f t="shared" si="3"/>
        <v>0</v>
      </c>
      <c r="K29" s="36">
        <f t="shared" si="2"/>
        <v>794311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371547</v>
      </c>
      <c r="D34" s="60">
        <f t="shared" si="4"/>
        <v>0</v>
      </c>
      <c r="E34" s="61"/>
      <c r="F34" s="62"/>
      <c r="G34" s="60"/>
      <c r="H34" s="61"/>
      <c r="I34" s="63">
        <f t="shared" si="1"/>
        <v>371547</v>
      </c>
      <c r="J34" s="60"/>
      <c r="K34" s="36">
        <f t="shared" si="2"/>
        <v>371547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151809</v>
      </c>
      <c r="D49" s="66"/>
      <c r="E49" s="70"/>
      <c r="F49" s="66"/>
      <c r="G49" s="66"/>
      <c r="H49" s="70"/>
      <c r="I49" s="63">
        <f t="shared" si="1"/>
        <v>151809</v>
      </c>
      <c r="J49" s="66"/>
      <c r="K49" s="36">
        <f t="shared" si="2"/>
        <v>151809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v>151809</v>
      </c>
      <c r="D59" s="68"/>
      <c r="E59" s="69"/>
      <c r="F59" s="68"/>
      <c r="G59" s="68"/>
      <c r="H59" s="69"/>
      <c r="I59" s="63">
        <f t="shared" si="1"/>
        <v>151809</v>
      </c>
      <c r="J59" s="70"/>
      <c r="K59" s="36">
        <f t="shared" si="2"/>
        <v>151809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219736</v>
      </c>
      <c r="D74" s="66"/>
      <c r="E74" s="70"/>
      <c r="F74" s="66"/>
      <c r="G74" s="66"/>
      <c r="H74" s="70"/>
      <c r="I74" s="63">
        <f t="shared" si="1"/>
        <v>219736</v>
      </c>
      <c r="J74" s="70"/>
      <c r="K74" s="36">
        <f t="shared" si="2"/>
        <v>219736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</f>
        <v>216468</v>
      </c>
      <c r="D79" s="68"/>
      <c r="E79" s="69"/>
      <c r="F79" s="68"/>
      <c r="G79" s="68"/>
      <c r="H79" s="69"/>
      <c r="I79" s="63">
        <f t="shared" si="1"/>
        <v>216468</v>
      </c>
      <c r="J79" s="70"/>
      <c r="K79" s="36">
        <f t="shared" si="2"/>
        <v>216468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</f>
        <v>11795</v>
      </c>
      <c r="D104" s="60">
        <f>410559+101+1+150+7+2+149</f>
        <v>410969</v>
      </c>
      <c r="E104" s="61"/>
      <c r="F104" s="68"/>
      <c r="G104" s="68"/>
      <c r="H104" s="61"/>
      <c r="I104" s="63">
        <f t="shared" si="7"/>
        <v>422764</v>
      </c>
      <c r="J104" s="70"/>
      <c r="K104" s="36">
        <f t="shared" si="8"/>
        <v>422764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257063</v>
      </c>
      <c r="D119" s="60">
        <f t="shared" ref="D119:D122" si="9">D124+D129</f>
        <v>376980</v>
      </c>
      <c r="E119" s="61"/>
      <c r="F119" s="62"/>
      <c r="G119" s="60"/>
      <c r="H119" s="61"/>
      <c r="I119" s="63">
        <f t="shared" si="7"/>
        <v>634043</v>
      </c>
      <c r="J119" s="61">
        <f>J124+J129</f>
        <v>143983</v>
      </c>
      <c r="K119" s="36">
        <f t="shared" si="8"/>
        <v>490060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112499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393601</v>
      </c>
      <c r="J120" s="61">
        <f t="shared" ref="J120:J122" si="10">J125+J130</f>
        <v>67870</v>
      </c>
      <c r="K120" s="36">
        <f t="shared" si="8"/>
        <v>325731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47000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326976</v>
      </c>
      <c r="J121" s="61">
        <f t="shared" si="10"/>
        <v>67870</v>
      </c>
      <c r="K121" s="36">
        <f t="shared" si="8"/>
        <v>259106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32071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312834</v>
      </c>
      <c r="J122" s="61">
        <f t="shared" si="10"/>
        <v>67870</v>
      </c>
      <c r="K122" s="36">
        <f t="shared" si="8"/>
        <v>244964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</f>
        <v>248139</v>
      </c>
      <c r="D124" s="68">
        <v>15906</v>
      </c>
      <c r="E124" s="69"/>
      <c r="F124" s="68"/>
      <c r="G124" s="68"/>
      <c r="H124" s="69"/>
      <c r="I124" s="63">
        <f>C124+D124+F124+G124</f>
        <v>264045</v>
      </c>
      <c r="J124" s="70"/>
      <c r="K124" s="36">
        <f t="shared" si="8"/>
        <v>264045</v>
      </c>
      <c r="M124" s="39"/>
    </row>
    <row r="125" spans="1:13" ht="11.25" customHeight="1" x14ac:dyDescent="0.25">
      <c r="A125" s="67"/>
      <c r="B125" s="64" t="s">
        <v>106</v>
      </c>
      <c r="C125" s="60">
        <f>80690+13375</f>
        <v>94065</v>
      </c>
      <c r="D125" s="68">
        <v>0</v>
      </c>
      <c r="E125" s="69"/>
      <c r="F125" s="68"/>
      <c r="G125" s="68"/>
      <c r="H125" s="69"/>
      <c r="I125" s="63">
        <f>C125+D125+F125+G125</f>
        <v>94065</v>
      </c>
      <c r="J125" s="70"/>
      <c r="K125" s="36">
        <f t="shared" si="8"/>
        <v>94065</v>
      </c>
      <c r="M125" s="39"/>
    </row>
    <row r="126" spans="1:13" ht="11.25" customHeight="1" x14ac:dyDescent="0.25">
      <c r="A126" s="67"/>
      <c r="B126" s="64" t="s">
        <v>107</v>
      </c>
      <c r="C126" s="60">
        <f>33625+13375</f>
        <v>47000</v>
      </c>
      <c r="D126" s="68">
        <v>0</v>
      </c>
      <c r="E126" s="69"/>
      <c r="F126" s="68"/>
      <c r="G126" s="68"/>
      <c r="H126" s="69"/>
      <c r="I126" s="63">
        <f>C126+D126+F126+G126</f>
        <v>47000</v>
      </c>
      <c r="J126" s="70"/>
      <c r="K126" s="36">
        <f t="shared" si="8"/>
        <v>47000</v>
      </c>
      <c r="M126" s="39"/>
    </row>
    <row r="127" spans="1:13" ht="11.25" customHeight="1" x14ac:dyDescent="0.25">
      <c r="A127" s="67"/>
      <c r="B127" s="64" t="s">
        <v>108</v>
      </c>
      <c r="C127" s="60">
        <f>18696+13375</f>
        <v>32071</v>
      </c>
      <c r="D127" s="68">
        <v>0</v>
      </c>
      <c r="E127" s="69"/>
      <c r="F127" s="68"/>
      <c r="G127" s="68"/>
      <c r="H127" s="69"/>
      <c r="I127" s="63">
        <f>C127+D127+F127+G127</f>
        <v>32071</v>
      </c>
      <c r="J127" s="70"/>
      <c r="K127" s="36">
        <f t="shared" si="8"/>
        <v>32071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</f>
        <v>361074</v>
      </c>
      <c r="E129" s="69"/>
      <c r="F129" s="68"/>
      <c r="G129" s="68"/>
      <c r="H129" s="70"/>
      <c r="I129" s="63">
        <f t="shared" si="7"/>
        <v>369998</v>
      </c>
      <c r="J129" s="70">
        <f>J139</f>
        <v>143983</v>
      </c>
      <c r="K129" s="36">
        <f t="shared" si="8"/>
        <v>226015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</f>
        <v>9624</v>
      </c>
      <c r="D134" s="66">
        <v>26</v>
      </c>
      <c r="E134" s="69"/>
      <c r="F134" s="75"/>
      <c r="G134" s="68"/>
      <c r="H134" s="70"/>
      <c r="I134" s="63">
        <f>C134+D134+F134+G134</f>
        <v>9650</v>
      </c>
      <c r="J134" s="70"/>
      <c r="K134" s="36">
        <f t="shared" si="8"/>
        <v>9650</v>
      </c>
      <c r="M134" s="39"/>
    </row>
    <row r="135" spans="1:13" ht="11.25" customHeight="1" x14ac:dyDescent="0.25">
      <c r="A135" s="58"/>
      <c r="B135" s="64" t="s">
        <v>106</v>
      </c>
      <c r="C135" s="60">
        <v>75790</v>
      </c>
      <c r="D135" s="66"/>
      <c r="E135" s="69"/>
      <c r="F135" s="75"/>
      <c r="G135" s="68"/>
      <c r="H135" s="70"/>
      <c r="I135" s="63">
        <f>C135+D135+F135+G135</f>
        <v>75790</v>
      </c>
      <c r="J135" s="70"/>
      <c r="K135" s="36">
        <f t="shared" si="8"/>
        <v>75790</v>
      </c>
      <c r="M135" s="39"/>
    </row>
    <row r="136" spans="1:13" ht="11.25" customHeight="1" x14ac:dyDescent="0.25">
      <c r="A136" s="58"/>
      <c r="B136" s="64" t="s">
        <v>107</v>
      </c>
      <c r="C136" s="60">
        <v>75790</v>
      </c>
      <c r="D136" s="66"/>
      <c r="E136" s="69"/>
      <c r="F136" s="75"/>
      <c r="G136" s="68"/>
      <c r="H136" s="70"/>
      <c r="I136" s="63">
        <f>C136+D136+F136+G136</f>
        <v>75790</v>
      </c>
      <c r="J136" s="70"/>
      <c r="K136" s="36">
        <f t="shared" si="8"/>
        <v>75790</v>
      </c>
      <c r="M136" s="39"/>
    </row>
    <row r="137" spans="1:13" ht="11.25" customHeight="1" x14ac:dyDescent="0.25">
      <c r="A137" s="58"/>
      <c r="B137" s="64" t="s">
        <v>108</v>
      </c>
      <c r="C137" s="60">
        <v>75790</v>
      </c>
      <c r="D137" s="66">
        <v>0</v>
      </c>
      <c r="E137" s="69"/>
      <c r="F137" s="75"/>
      <c r="G137" s="68"/>
      <c r="H137" s="70"/>
      <c r="I137" s="63">
        <f>C137+D137+F137+G137</f>
        <v>75790</v>
      </c>
      <c r="J137" s="70"/>
      <c r="K137" s="36">
        <f t="shared" si="8"/>
        <v>75790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780453</v>
      </c>
      <c r="D139" s="78">
        <f t="shared" si="11"/>
        <v>829132.99999999988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1670326</v>
      </c>
      <c r="J139" s="78">
        <f>J144+J199+J204+J219+J224</f>
        <v>143983</v>
      </c>
      <c r="K139" s="36">
        <f t="shared" si="8"/>
        <v>1526343</v>
      </c>
      <c r="M139" s="39"/>
    </row>
    <row r="140" spans="1:13" x14ac:dyDescent="0.25">
      <c r="A140" s="76"/>
      <c r="B140" s="80" t="s">
        <v>106</v>
      </c>
      <c r="C140" s="78">
        <f t="shared" si="11"/>
        <v>571628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1288614</v>
      </c>
      <c r="J140" s="78">
        <f>J145+J200+J205+J220+J225</f>
        <v>67870</v>
      </c>
      <c r="K140" s="36">
        <f t="shared" si="8"/>
        <v>1220744</v>
      </c>
      <c r="M140" s="39"/>
    </row>
    <row r="141" spans="1:13" x14ac:dyDescent="0.25">
      <c r="A141" s="76"/>
      <c r="B141" s="80" t="s">
        <v>107</v>
      </c>
      <c r="C141" s="78">
        <f t="shared" si="11"/>
        <v>516686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1234443</v>
      </c>
      <c r="J141" s="78">
        <f>J146+J201+J206+J221+J226</f>
        <v>67870</v>
      </c>
      <c r="K141" s="36">
        <f t="shared" si="8"/>
        <v>1166573</v>
      </c>
      <c r="M141" s="39"/>
    </row>
    <row r="142" spans="1:13" x14ac:dyDescent="0.25">
      <c r="A142" s="76"/>
      <c r="B142" s="80" t="s">
        <v>108</v>
      </c>
      <c r="C142" s="78">
        <f t="shared" si="11"/>
        <v>511301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1230695</v>
      </c>
      <c r="J142" s="78">
        <f>J147+J202+J207+J222+J227</f>
        <v>67870</v>
      </c>
      <c r="K142" s="36">
        <f t="shared" si="8"/>
        <v>1162825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558543.47</v>
      </c>
      <c r="D144" s="60">
        <f t="shared" ref="D144:I144" si="12">D149+D154+D159+D164+D169+D174+D179+D184+D189+D194+D218</f>
        <v>726025.42999999993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1310811.8999999999</v>
      </c>
      <c r="J144" s="60">
        <f>J149+J154+J159+J164+J169+J174+J179+J184+J189+J194</f>
        <v>143983</v>
      </c>
      <c r="K144" s="36">
        <f t="shared" si="8"/>
        <v>1166828.8999999999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480835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1197821</v>
      </c>
      <c r="J145" s="60">
        <f>J150+J155+J160+J165+J170+J175+J180+J185+J190+J195</f>
        <v>67870</v>
      </c>
      <c r="K145" s="36">
        <f t="shared" si="8"/>
        <v>1129951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484576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1202333</v>
      </c>
      <c r="J146" s="60">
        <f>J151+J156+J161+J166+J171+J176+J181+J186+J191+J196</f>
        <v>67870</v>
      </c>
      <c r="K146" s="36">
        <f t="shared" si="8"/>
        <v>1134463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492853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1212247</v>
      </c>
      <c r="J147" s="60">
        <f>J152+J157+J162+J167+J172+J177+J182+J187+J192+J197</f>
        <v>67870</v>
      </c>
      <c r="K147" s="36">
        <f t="shared" si="8"/>
        <v>1144377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</f>
        <v>179181</v>
      </c>
      <c r="D149" s="60">
        <f>500575-340+318-212+152.21</f>
        <v>500493.21</v>
      </c>
      <c r="E149" s="61"/>
      <c r="F149" s="68"/>
      <c r="G149" s="68"/>
      <c r="H149" s="61"/>
      <c r="I149" s="63">
        <f t="shared" si="7"/>
        <v>679674.21</v>
      </c>
      <c r="J149" s="70"/>
      <c r="K149" s="36">
        <f t="shared" si="8"/>
        <v>679674.21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</f>
        <v>64556.469999999994</v>
      </c>
      <c r="D154" s="60">
        <f>206847-356+136.36+1+103-25-23+319-67+212+802.86</f>
        <v>207950.21999999997</v>
      </c>
      <c r="E154" s="61"/>
      <c r="F154" s="68"/>
      <c r="G154" s="68"/>
      <c r="H154" s="61"/>
      <c r="I154" s="63">
        <f t="shared" si="14"/>
        <v>272506.68999999994</v>
      </c>
      <c r="J154" s="70"/>
      <c r="K154" s="36">
        <f t="shared" si="15"/>
        <v>272506.68999999994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143983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</f>
        <v>133708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143983</v>
      </c>
      <c r="J174" s="70">
        <f>I174</f>
        <v>143983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/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/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/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</f>
        <v>113787</v>
      </c>
      <c r="D184" s="60">
        <f>50+15906</f>
        <v>15956</v>
      </c>
      <c r="E184" s="69"/>
      <c r="F184" s="68"/>
      <c r="G184" s="68">
        <v>15968</v>
      </c>
      <c r="H184" s="69"/>
      <c r="I184" s="63">
        <f t="shared" si="14"/>
        <v>145711</v>
      </c>
      <c r="J184" s="70"/>
      <c r="K184" s="36">
        <f t="shared" si="15"/>
        <v>145711</v>
      </c>
      <c r="M184" s="39"/>
    </row>
    <row r="185" spans="1:13" ht="15.75" customHeight="1" x14ac:dyDescent="0.25">
      <c r="A185" s="85"/>
      <c r="B185" s="64" t="s">
        <v>106</v>
      </c>
      <c r="C185" s="60">
        <f>1370+89165</f>
        <v>90535</v>
      </c>
      <c r="D185" s="60">
        <v>0</v>
      </c>
      <c r="E185" s="69"/>
      <c r="F185" s="68"/>
      <c r="G185" s="68"/>
      <c r="H185" s="69"/>
      <c r="I185" s="63">
        <f t="shared" si="14"/>
        <v>90535</v>
      </c>
      <c r="J185" s="70"/>
      <c r="K185" s="36">
        <f t="shared" si="15"/>
        <v>90535</v>
      </c>
      <c r="M185" s="39"/>
    </row>
    <row r="186" spans="1:13" ht="16.5" customHeight="1" x14ac:dyDescent="0.25">
      <c r="A186" s="85"/>
      <c r="B186" s="64" t="s">
        <v>107</v>
      </c>
      <c r="C186" s="60">
        <v>89165</v>
      </c>
      <c r="D186" s="60">
        <v>0</v>
      </c>
      <c r="E186" s="69"/>
      <c r="F186" s="68"/>
      <c r="G186" s="68"/>
      <c r="H186" s="69"/>
      <c r="I186" s="63">
        <f t="shared" si="14"/>
        <v>89165</v>
      </c>
      <c r="J186" s="70"/>
      <c r="K186" s="36">
        <f t="shared" si="15"/>
        <v>89165</v>
      </c>
      <c r="M186" s="39"/>
    </row>
    <row r="187" spans="1:13" ht="16.5" customHeight="1" x14ac:dyDescent="0.25">
      <c r="A187" s="85"/>
      <c r="B187" s="64" t="s">
        <v>108</v>
      </c>
      <c r="C187" s="60">
        <f>56+89165</f>
        <v>89221</v>
      </c>
      <c r="D187" s="60">
        <v>0</v>
      </c>
      <c r="E187" s="69"/>
      <c r="F187" s="68"/>
      <c r="G187" s="68"/>
      <c r="H187" s="69"/>
      <c r="I187" s="63">
        <f t="shared" si="14"/>
        <v>89221</v>
      </c>
      <c r="J187" s="70"/>
      <c r="K187" s="36">
        <f t="shared" si="15"/>
        <v>89221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</f>
        <v>27600</v>
      </c>
      <c r="D189" s="68"/>
      <c r="E189" s="69"/>
      <c r="F189" s="68"/>
      <c r="G189" s="68"/>
      <c r="H189" s="69"/>
      <c r="I189" s="63">
        <f t="shared" si="14"/>
        <v>27600</v>
      </c>
      <c r="J189" s="70"/>
      <c r="K189" s="36">
        <f t="shared" si="15"/>
        <v>27600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</f>
        <v>22190</v>
      </c>
      <c r="D194" s="60">
        <f>1685-80+21</f>
        <v>1626</v>
      </c>
      <c r="E194" s="69"/>
      <c r="F194" s="68"/>
      <c r="G194" s="68"/>
      <c r="H194" s="69"/>
      <c r="I194" s="63">
        <f t="shared" si="14"/>
        <v>23816</v>
      </c>
      <c r="J194" s="70"/>
      <c r="K194" s="36">
        <f t="shared" si="15"/>
        <v>23816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</f>
        <v>217133.5</v>
      </c>
      <c r="D199" s="60">
        <f>83429+356+27+7240+8058+47+180+446+2296+1258</f>
        <v>103337</v>
      </c>
      <c r="E199" s="61"/>
      <c r="F199" s="62"/>
      <c r="G199" s="60">
        <v>34497</v>
      </c>
      <c r="H199" s="61"/>
      <c r="I199" s="63">
        <f t="shared" si="14"/>
        <v>354967.5</v>
      </c>
      <c r="J199" s="70"/>
      <c r="K199" s="36">
        <f t="shared" si="15"/>
        <v>354967.5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</f>
        <v>-1576.9699999999998</v>
      </c>
      <c r="D219" s="88">
        <f>-35.36-79-115.07</f>
        <v>-229.43</v>
      </c>
      <c r="E219" s="89"/>
      <c r="F219" s="90"/>
      <c r="G219" s="90"/>
      <c r="H219" s="91"/>
      <c r="I219" s="92">
        <f t="shared" si="18"/>
        <v>-1806.3999999999999</v>
      </c>
      <c r="J219" s="93"/>
      <c r="K219" s="56">
        <f t="shared" si="19"/>
        <v>-1806.3999999999999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-130424</v>
      </c>
      <c r="D229" s="100">
        <f>D24-D139</f>
        <v>-41157.999999999884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-171581.99999999988</v>
      </c>
      <c r="J229" s="100">
        <f>J24-J139</f>
        <v>0</v>
      </c>
      <c r="K229" s="40">
        <f t="shared" si="19"/>
        <v>-171581.99999999988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 25 iulie </vt:lpstr>
      <vt:lpstr>' 25 iulie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2024-07-26T06:44:14Z</cp:lastPrinted>
  <dcterms:created xsi:type="dcterms:W3CDTF">2012-02-15T12:17:55Z</dcterms:created>
  <dcterms:modified xsi:type="dcterms:W3CDTF">2024-08-01T05:21:19Z</dcterms:modified>
</cp:coreProperties>
</file>