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8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<sst xmlns="http://schemas.openxmlformats.org/spreadsheetml/2006/main" count="770" uniqueCount="250">
  <si>
    <t xml:space="preserve">                                       </t>
  </si>
  <si>
    <t>BIROU DE MANAGEMENT AL CALITATII SERVICIILOR MEDICALE</t>
  </si>
  <si>
    <t>BIROU DE MANAGEMENT AL CALITATII SERV MEDICALE</t>
  </si>
  <si>
    <t>TOTAL =3</t>
  </si>
  <si>
    <t xml:space="preserve">VACANT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</si>
  <si>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</si>
  <si>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</si>
  <si>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</si>
  <si>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</si>
  <si>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</si>
  <si>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</si>
  <si>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</si>
  <si>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</si>
  <si>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</si>
  <si>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</si>
  <si>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</si>
  <si>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</si>
  <si>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</si>
  <si>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</si>
  <si>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</si>
  <si>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</si>
  <si>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</si>
  <si>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VACANT REZERVAT</t>
  </si>
  <si>
    <t>TOTAL</t>
  </si>
  <si>
    <t>GENERALIST</t>
  </si>
  <si>
    <t>PL</t>
  </si>
  <si>
    <t xml:space="preserve">PL </t>
  </si>
  <si>
    <t>VACANT</t>
  </si>
  <si>
    <t>SSD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</si>
  <si>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</si>
  <si>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</si>
  <si>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</si>
  <si>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</si>
  <si>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</si>
  <si>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</si>
  <si>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</si>
  <si>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</si>
  <si>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</si>
  <si>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STATISTICA</t>
  </si>
  <si>
    <t>1</t>
  </si>
  <si>
    <t>STATISTICIAN</t>
  </si>
  <si>
    <t>M</t>
  </si>
  <si>
    <t>REFERENT</t>
  </si>
  <si>
    <t>LABORATOR</t>
  </si>
  <si>
    <t>BIOLOG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</si>
  <si>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</si>
  <si>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</si>
  <si>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</si>
  <si>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</si>
  <si>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</si>
  <si>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</si>
  <si>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</si>
  <si>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</si>
  <si>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 xml:space="preserve">INGINER </t>
  </si>
  <si>
    <t>PREOT</t>
  </si>
  <si>
    <t>MUNCITORI</t>
  </si>
  <si>
    <t>INSTALATOR</t>
  </si>
  <si>
    <t>TAMPLAR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</si>
  <si>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</si>
  <si>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</si>
  <si>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</si>
  <si>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</si>
  <si>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</si>
  <si>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</si>
  <si>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</si>
  <si>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</si>
  <si>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RECAPITULATIA</t>
  </si>
  <si>
    <t>NR.      POSTURI</t>
  </si>
  <si>
    <t>CONDUCERE</t>
  </si>
  <si>
    <t>SECTIA I</t>
  </si>
  <si>
    <t>SECTIA II</t>
  </si>
  <si>
    <t>CENTRALIZATOR CU PERSONALUL PE CATEGORII</t>
  </si>
  <si>
    <t>- activitate spitaliceasca cu paturi</t>
  </si>
  <si>
    <t>MEDICI</t>
  </si>
  <si>
    <t>PERSONAL TESA</t>
  </si>
  <si>
    <t>CATEGORIA DE PERSONAL</t>
  </si>
  <si>
    <t>NR. POSTURI APROBATE</t>
  </si>
  <si>
    <t>NR. POSTURI OCUPATE</t>
  </si>
  <si>
    <t>ALT PERS SUP.SANIT</t>
  </si>
  <si>
    <t>PERS MEDIU SANIT</t>
  </si>
  <si>
    <t>8 din care 2 rezervate</t>
  </si>
  <si>
    <t>ASIST MED. PRINC.gradatia 5</t>
  </si>
  <si>
    <t xml:space="preserve">                       APROBAT ,</t>
  </si>
  <si>
    <t>INFIRMIERI SI MUNCITORI DE SUPRAVEGHERE BOLNAVI PSIHICI  PERICULOSI</t>
  </si>
  <si>
    <t xml:space="preserve">140  din care 2 rezerv </t>
  </si>
  <si>
    <t>PERSONAL SUPERIOR SANITAR</t>
  </si>
  <si>
    <t>MUNCITORI INTRETINERE CLADIRI, INSTALATII DE LUMINA ,APA SI GAZE</t>
  </si>
  <si>
    <t>BIROU FINANCIAR CONTABIL</t>
  </si>
  <si>
    <t>TOTAL=3</t>
  </si>
  <si>
    <t>TOTAL=8</t>
  </si>
  <si>
    <t>TOTAL=5</t>
  </si>
  <si>
    <t>TOTAL=4</t>
  </si>
  <si>
    <t>TOTAL=6</t>
  </si>
  <si>
    <t>TOTAL=2</t>
  </si>
  <si>
    <t>TOTAL=1</t>
  </si>
  <si>
    <t>CAMERA DE GARDA</t>
  </si>
  <si>
    <t xml:space="preserve">CABINET DE PSIHOLOGIE </t>
  </si>
  <si>
    <t xml:space="preserve">INFIRMIERI SI MUNCITORI DE SUPRAVEGHERE BOLNAVI </t>
  </si>
  <si>
    <t xml:space="preserve">COMPARTIMENT DE CRONICI CU INTERNARE DE LUNGA DURATA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</si>
  <si>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</si>
  <si>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</si>
  <si>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</si>
  <si>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</si>
  <si>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</si>
  <si>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</si>
  <si>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</si>
  <si>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</si>
  <si>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</si>
  <si>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</si>
  <si>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</si>
  <si>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</si>
  <si>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</si>
  <si>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</si>
  <si>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</si>
  <si>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 xml:space="preserve">ASIST. MED.  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</si>
  <si>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</si>
  <si>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</si>
  <si>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</si>
  <si>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</si>
  <si>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</si>
  <si>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</si>
  <si>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</si>
  <si>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</si>
  <si>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</si>
  <si>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>ASIST MED. DEB.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</si>
  <si>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</si>
  <si>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</si>
  <si>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</si>
  <si>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</si>
  <si>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</si>
  <si>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 xml:space="preserve">PSIHOLOG 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</si>
  <si>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</si>
  <si>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</si>
  <si>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</si>
  <si>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</si>
  <si>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</si>
  <si>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TEHNICIAN IA </t>
  </si>
  <si>
    <t xml:space="preserve">SPALATOREASA </t>
  </si>
  <si>
    <t>NR.CRT</t>
  </si>
  <si>
    <t>MEDIC REZIDENT ANUL I</t>
  </si>
  <si>
    <t xml:space="preserve"> SOFER </t>
  </si>
  <si>
    <t>ASISTENT SOCIAL PRINCIPAL</t>
  </si>
  <si>
    <t>INGRIJITOARE DE CURATENIE  -  2218 M.P  SI GARDEROBIER</t>
  </si>
  <si>
    <t>MEDIC SPECIALIST</t>
  </si>
  <si>
    <t>PERS AUX SANITAR</t>
  </si>
  <si>
    <t xml:space="preserve">MUNCITOR CALIFICAT I </t>
  </si>
  <si>
    <t>MUNCITOR CALIFICAT IV</t>
  </si>
  <si>
    <t>MUNCITOR CALIFICAT I</t>
  </si>
  <si>
    <t xml:space="preserve">MUNCITOR CALIFICAT II 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</si>
  <si>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</si>
  <si>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</si>
  <si>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</si>
  <si>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</si>
  <si>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</si>
  <si>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</si>
  <si>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MUNCITOR.NECALIFICAT  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</si>
  <si>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</si>
  <si>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</si>
  <si>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</si>
  <si>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</si>
  <si>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</si>
  <si>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</si>
  <si>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</si>
  <si>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</si>
  <si>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>ECONOMIST GRADUL II</t>
  </si>
  <si>
    <t xml:space="preserve">ECONOMIST GRADUL  I </t>
  </si>
  <si>
    <t xml:space="preserve">REFERENT DE SPECIALITATE GRADUL III </t>
  </si>
  <si>
    <t xml:space="preserve">SEF SERV.AD-TIV GRADUL  II </t>
  </si>
  <si>
    <t>COORDONATOR</t>
  </si>
  <si>
    <t xml:space="preserve">MUNCITOR NECALIFICAT I </t>
  </si>
  <si>
    <t>REFERENT DE SPEC. DEB</t>
  </si>
  <si>
    <t>ASISTENT   MEDICAL</t>
  </si>
  <si>
    <t>ASISTENT MEDICAL PRINCIPAL</t>
  </si>
  <si>
    <t xml:space="preserve">CONSILIER JURIDIC GRADUL IA </t>
  </si>
  <si>
    <t>TEHNICIAN</t>
  </si>
  <si>
    <t>VACANT (supraveghetor bolnavi psihici periculosi)</t>
  </si>
  <si>
    <t xml:space="preserve">INFIRMIERA  </t>
  </si>
  <si>
    <t>SEF ECHIPA</t>
  </si>
  <si>
    <t xml:space="preserve">ASIST. MED.DEB </t>
  </si>
  <si>
    <t xml:space="preserve">ASIST MED. DEB. </t>
  </si>
  <si>
    <t>MANAGER INTERIMAR grad II</t>
  </si>
  <si>
    <t>ASIST. MED. SEF</t>
  </si>
  <si>
    <t>ASISTENT MEDICAL SEF</t>
  </si>
  <si>
    <t xml:space="preserve">MUNCITOR CALIFICAT  I </t>
  </si>
  <si>
    <t xml:space="preserve">MUNCITOR CALIFICAT  IV  </t>
  </si>
  <si>
    <t>MUNCITOR CALIFICAT  IV</t>
  </si>
  <si>
    <t>COMPARTIMENTUL DE INFORMATICA</t>
  </si>
  <si>
    <t>ASIST.MED. DEB.</t>
  </si>
  <si>
    <t>REGISTRATOR MEDICAL DEB.</t>
  </si>
  <si>
    <t xml:space="preserve">REGISTRATOR MEDICAL </t>
  </si>
  <si>
    <t>COMPARTIMENT INFORMATICA</t>
  </si>
  <si>
    <t>CONDUCEREA</t>
  </si>
  <si>
    <t>8 din care 1 rezervat</t>
  </si>
  <si>
    <t>COMPARTIMENTUL DE PREVENIRE A INFECTIILOR ASOCIATE ASISTENTEI MEDICALE</t>
  </si>
  <si>
    <t xml:space="preserve"> BOLI INFECTIOASE</t>
  </si>
  <si>
    <t xml:space="preserve"> SERVICIUL ADMINISTRATIV</t>
  </si>
  <si>
    <t>INSTRUCTOR ERGOTERAPIE DEB</t>
  </si>
  <si>
    <t>INSTRUCTOR ERGOTERAPIE</t>
  </si>
  <si>
    <t>COMPARTIMENT PSIHIATRIE CRONICI CU INTERNARE DE LUNGA DURATA- 24 PATURI</t>
  </si>
  <si>
    <t>LABORATOR DE ANALIZE MEDICALE</t>
  </si>
  <si>
    <t>JURIDIC</t>
  </si>
  <si>
    <t xml:space="preserve">COMPARTIMENT ACHIZITII PUBLICE , CONTRCTARE </t>
  </si>
  <si>
    <t>COMPARTIMENT  SECURITATEA MUNCII , PROTECTIE CIVILA SI  SITUATII DE URGENTA</t>
  </si>
  <si>
    <t xml:space="preserve"> BIROU RUNOS</t>
  </si>
  <si>
    <t xml:space="preserve"> JURIDIC</t>
  </si>
  <si>
    <t>CPIAAM</t>
  </si>
  <si>
    <t>ACHIZITII PUBLICE CONTRACTARE</t>
  </si>
  <si>
    <t xml:space="preserve"> COMPARTIMENT STATISTICA MEDICALA</t>
  </si>
  <si>
    <t>CABINET   PSIHOLOGIE</t>
  </si>
  <si>
    <t>PSI , SSM, PC</t>
  </si>
  <si>
    <t xml:space="preserve">CABINET DE ASISTENTA SOCIALA </t>
  </si>
  <si>
    <t>COMPARTIMENT GDPR</t>
  </si>
  <si>
    <t>FARMACIST SEF</t>
  </si>
  <si>
    <t>MUNCITOR CALIFICAT  III</t>
  </si>
  <si>
    <t>TOTAL= 16</t>
  </si>
  <si>
    <t>TOTAL=18</t>
  </si>
  <si>
    <t xml:space="preserve">REFERENT </t>
  </si>
  <si>
    <t>COORDONATOR SECTIE</t>
  </si>
  <si>
    <r>
      <t xml:space="preserve">9 </t>
    </r>
    <r>
      <rPr>
        <sz val="8"/>
        <rFont val="Times New Roman"/>
        <family val="1"/>
      </rPr>
      <t>din care 1 rezervate</t>
    </r>
  </si>
  <si>
    <t>DIRECTOR MEDICAL INTERIMAR</t>
  </si>
  <si>
    <t>total=6</t>
  </si>
  <si>
    <t>COMPARTIMENT PROTECTIA DATELOR CU CARACTER PERSONAL</t>
  </si>
  <si>
    <t>INSPECTOR DE SPECIALITATE DEB.</t>
  </si>
  <si>
    <t>ANALIST (PROGRAMATOR) AJUTOR DEBUTANT</t>
  </si>
  <si>
    <t>analist programator ajutor</t>
  </si>
  <si>
    <t xml:space="preserve">                              STAT DE FUNCTII</t>
  </si>
  <si>
    <t xml:space="preserve">                              </t>
  </si>
  <si>
    <t>CONSILIER JURIDIC GRADUL I</t>
  </si>
  <si>
    <t>COMPARTIMENT DE TERAPIE OCUPATIONALA SI ERGOTERAPIE</t>
  </si>
  <si>
    <t>total =16</t>
  </si>
  <si>
    <t>COMPRTIMENT DE TERAPIE OCUPATIONALA SI ERGOTERAPIE</t>
  </si>
  <si>
    <t>INGRIJITOARE DE CURATENIE - 2432 M.P SI GARDEROBIER</t>
  </si>
  <si>
    <t>NR.CRT.ANTERIOR</t>
  </si>
  <si>
    <t>TOTAL=24</t>
  </si>
  <si>
    <t>REGISTRATOR MEDICAL</t>
  </si>
  <si>
    <t>14 din care 1 rezervat</t>
  </si>
  <si>
    <t>MEDIC REZIDENT ANUL II</t>
  </si>
  <si>
    <t>MEDICINA DE LABORATOR</t>
  </si>
  <si>
    <t>SERVICIUL ADMINISTRATIV</t>
  </si>
  <si>
    <t>Spitalul de Psihiatrie ”Sf. Maria” Vedea</t>
  </si>
  <si>
    <t>Anexă la HCJ nr............./ ......................</t>
  </si>
  <si>
    <t xml:space="preserve">                       valabil cu luna DECEMBRIE 2018</t>
  </si>
  <si>
    <t>Denumirea functiei cf.  
 Legii nr.153/2017</t>
  </si>
  <si>
    <t>SPECIALITATEA</t>
  </si>
  <si>
    <t>NR. POSTURI 
VACANTE</t>
  </si>
  <si>
    <t>NR. POSTURI 
OCUPATE</t>
  </si>
  <si>
    <t xml:space="preserve">DEN. SECTIEI/ COMPARTIMENTULUI    </t>
  </si>
  <si>
    <t>15,
 din care 1 rezervat si 2 rezidenti</t>
  </si>
  <si>
    <t>17, din care 1 rezervat</t>
  </si>
  <si>
    <r>
      <t xml:space="preserve">150 
</t>
    </r>
    <r>
      <rPr>
        <b/>
        <sz val="8"/>
        <rFont val="Times New Roman"/>
        <family val="1"/>
      </rPr>
      <t>din care 3 rezervate</t>
    </r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</si>
</sst>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RoBookman"/>
      <family val="0"/>
    </font>
    <font>
      <b/>
      <sz val="14"/>
      <name val="RoBookman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RoBookman"/>
      <family val="0"/>
    </font>
    <font>
      <sz val="9"/>
      <name val="RoBookman"/>
      <family val="0"/>
    </font>
    <font>
      <b/>
      <sz val="14"/>
      <name val="Arial"/>
      <family val="2"/>
    </font>
    <font>
      <b/>
      <sz val="9"/>
      <name val="RoBookman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Times New Roman"/>
      <family val="1"/>
    </font>
    <font>
      <sz val="10"/>
      <color indexed="51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Times New Roman"/>
      <family val="1"/>
    </font>
    <font>
      <sz val="10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6" fillId="0" borderId="10" xfId="57" applyFont="1" applyBorder="1">
      <alignment/>
      <protection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9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91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91" fontId="7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191" fontId="7" fillId="0" borderId="10" xfId="0" applyNumberFormat="1" applyFont="1" applyBorder="1" applyAlignment="1">
      <alignment vertical="distributed"/>
    </xf>
    <xf numFmtId="0" fontId="9" fillId="0" borderId="0" xfId="0" applyFont="1" applyBorder="1" applyAlignment="1">
      <alignment/>
    </xf>
    <xf numFmtId="0" fontId="58" fillId="0" borderId="10" xfId="0" applyFont="1" applyBorder="1" applyAlignment="1">
      <alignment/>
    </xf>
    <xf numFmtId="9" fontId="58" fillId="0" borderId="10" xfId="0" applyNumberFormat="1" applyFont="1" applyBorder="1" applyAlignment="1">
      <alignment/>
    </xf>
    <xf numFmtId="191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/>
    </xf>
    <xf numFmtId="191" fontId="5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9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justify"/>
    </xf>
    <xf numFmtId="0" fontId="7" fillId="33" borderId="10" xfId="0" applyFont="1" applyFill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9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top" wrapText="1"/>
    </xf>
    <xf numFmtId="9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1" fontId="7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8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3" fontId="7" fillId="0" borderId="10" xfId="0" applyNumberFormat="1" applyFont="1" applyBorder="1" applyAlignment="1">
      <alignment wrapText="1"/>
    </xf>
    <xf numFmtId="9" fontId="7" fillId="0" borderId="1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58" fillId="0" borderId="10" xfId="0" applyFont="1" applyBorder="1" applyAlignment="1">
      <alignment horizontal="right" vertical="top" wrapText="1"/>
    </xf>
    <xf numFmtId="0" fontId="16" fillId="33" borderId="0" xfId="0" applyFont="1" applyFill="1" applyAlignment="1">
      <alignment/>
    </xf>
    <xf numFmtId="0" fontId="7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191" fontId="7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9" fontId="7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vertical="top" wrapText="1"/>
    </xf>
    <xf numFmtId="9" fontId="7" fillId="34" borderId="10" xfId="0" applyNumberFormat="1" applyFont="1" applyFill="1" applyBorder="1" applyAlignment="1">
      <alignment vertical="top" wrapText="1"/>
    </xf>
    <xf numFmtId="191" fontId="7" fillId="34" borderId="10" xfId="0" applyNumberFormat="1" applyFont="1" applyFill="1" applyBorder="1" applyAlignment="1">
      <alignment vertical="justify"/>
    </xf>
    <xf numFmtId="3" fontId="7" fillId="34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right"/>
    </xf>
    <xf numFmtId="0" fontId="7" fillId="34" borderId="10" xfId="0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19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9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9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6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61" fillId="34" borderId="10" xfId="0" applyFont="1" applyFill="1" applyBorder="1" applyAlignment="1">
      <alignment/>
    </xf>
    <xf numFmtId="0" fontId="61" fillId="34" borderId="10" xfId="0" applyNumberFormat="1" applyFont="1" applyFill="1" applyBorder="1" applyAlignment="1">
      <alignment vertical="top" wrapText="1"/>
    </xf>
    <xf numFmtId="191" fontId="61" fillId="34" borderId="1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10" xfId="0" applyNumberFormat="1" applyFont="1" applyFill="1" applyBorder="1" applyAlignment="1">
      <alignment vertical="justify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vertical="justify"/>
    </xf>
    <xf numFmtId="0" fontId="7" fillId="0" borderId="10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61" fillId="34" borderId="0" xfId="0" applyFont="1" applyFill="1" applyBorder="1" applyAlignment="1">
      <alignment vertical="top" wrapText="1"/>
    </xf>
    <xf numFmtId="0" fontId="61" fillId="34" borderId="0" xfId="0" applyFont="1" applyFill="1" applyBorder="1" applyAlignment="1">
      <alignment vertical="justify"/>
    </xf>
    <xf numFmtId="0" fontId="61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wrapText="1"/>
    </xf>
    <xf numFmtId="191" fontId="61" fillId="34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distributed"/>
    </xf>
    <xf numFmtId="0" fontId="7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34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NumberFormat="1" applyFont="1" applyFill="1" applyAlignment="1">
      <alignment vertical="justify"/>
    </xf>
    <xf numFmtId="0" fontId="9" fillId="0" borderId="0" xfId="0" applyNumberFormat="1" applyFont="1" applyFill="1" applyAlignment="1">
      <alignment horizontal="left" vertical="justify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8" fillId="33" borderId="0" xfId="0" applyFont="1" applyFill="1" applyAlignment="1">
      <alignment/>
    </xf>
    <xf numFmtId="191" fontId="7" fillId="0" borderId="10" xfId="0" applyNumberFormat="1" applyFont="1" applyFill="1" applyBorder="1" applyAlignment="1">
      <alignment vertical="distributed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vertical="top" wrapText="1"/>
    </xf>
    <xf numFmtId="9" fontId="7" fillId="0" borderId="13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58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top" wrapText="1"/>
    </xf>
    <xf numFmtId="9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right"/>
    </xf>
    <xf numFmtId="0" fontId="17" fillId="33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1" fontId="17" fillId="33" borderId="0" xfId="0" applyNumberFormat="1" applyFont="1" applyFill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justify"/>
    </xf>
    <xf numFmtId="191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 vertical="justify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distributed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9"/>
  <sheetViews>
    <sheetView tabSelected="1" zoomScalePageLayoutView="0" workbookViewId="0" topLeftCell="A327">
      <selection activeCell="Y338" sqref="Y338"/>
    </sheetView>
  </sheetViews>
  <sheetFormatPr defaultColWidth="9.140625" defaultRowHeight="12.75"/>
  <cols>
    <col min="2" max="2" width="4.57421875" style="0" customWidth="1"/>
    <col min="3" max="3" width="6.140625" style="0" customWidth="1"/>
    <col min="4" max="5" width="5.28125" style="0" customWidth="1"/>
    <col min="6" max="6" width="34.00390625" style="0" customWidth="1"/>
    <col min="7" max="7" width="15.8515625" style="0" customWidth="1"/>
    <col min="8" max="8" width="3.8515625" style="0" customWidth="1"/>
    <col min="9" max="9" width="6.00390625" style="0" customWidth="1"/>
    <col min="10" max="10" width="8.8515625" style="0" hidden="1" customWidth="1"/>
    <col min="11" max="11" width="7.00390625" style="0" hidden="1" customWidth="1"/>
    <col min="12" max="12" width="4.8515625" style="0" hidden="1" customWidth="1"/>
    <col min="13" max="13" width="5.28125" style="0" hidden="1" customWidth="1"/>
    <col min="14" max="14" width="0.13671875" style="0" hidden="1" customWidth="1"/>
    <col min="15" max="15" width="2.140625" style="0" hidden="1" customWidth="1"/>
    <col min="16" max="16" width="5.00390625" style="0" hidden="1" customWidth="1"/>
    <col min="17" max="17" width="6.28125" style="0" hidden="1" customWidth="1"/>
    <col min="18" max="18" width="7.140625" style="0" hidden="1" customWidth="1"/>
    <col min="19" max="19" width="5.8515625" style="0" hidden="1" customWidth="1"/>
    <col min="20" max="20" width="6.00390625" style="0" hidden="1" customWidth="1"/>
    <col min="21" max="21" width="21.140625" style="0" customWidth="1"/>
    <col min="22" max="22" width="16.28125" style="0" customWidth="1"/>
    <col min="25" max="25" width="36.7109375" style="0" customWidth="1"/>
  </cols>
  <sheetData>
    <row r="1" spans="6:22" ht="18" customHeight="1">
      <c r="F1" s="2"/>
      <c r="G1" s="2"/>
      <c r="H1" s="22"/>
      <c r="I1" s="22"/>
      <c r="J1" s="22"/>
      <c r="K1" s="5"/>
      <c r="N1" s="22"/>
      <c r="O1" s="22"/>
      <c r="P1" s="22"/>
      <c r="Q1" s="22"/>
      <c r="R1" s="22"/>
      <c r="S1" s="22" t="s">
        <v>82</v>
      </c>
      <c r="T1" s="22"/>
      <c r="U1" s="22"/>
      <c r="V1" s="5"/>
    </row>
    <row r="2" spans="6:22" ht="12.75">
      <c r="F2" s="2"/>
      <c r="G2" s="254" t="s">
        <v>240</v>
      </c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5"/>
    </row>
    <row r="3" spans="3:23" s="3" customFormat="1" ht="18">
      <c r="C3" s="253" t="s">
        <v>239</v>
      </c>
      <c r="D3" s="253"/>
      <c r="E3" s="253"/>
      <c r="F3" s="253"/>
      <c r="G3" s="161"/>
      <c r="H3" s="161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5"/>
    </row>
    <row r="4" spans="3:23" s="3" customFormat="1" ht="18">
      <c r="C4" s="206"/>
      <c r="D4" s="206"/>
      <c r="E4" s="206"/>
      <c r="F4" s="206"/>
      <c r="G4" s="161"/>
      <c r="H4" s="161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5"/>
    </row>
    <row r="5" spans="6:23" s="3" customFormat="1" ht="18">
      <c r="F5" s="229" t="s">
        <v>225</v>
      </c>
      <c r="G5" s="229"/>
      <c r="H5" s="229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01"/>
      <c r="W5" s="5"/>
    </row>
    <row r="6" spans="6:22" ht="18">
      <c r="F6" s="236" t="s">
        <v>241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5"/>
    </row>
    <row r="7" spans="6:21" ht="13.5" customHeight="1">
      <c r="F7" s="2"/>
      <c r="G7" s="2"/>
      <c r="H7" s="2"/>
      <c r="I7" s="2"/>
      <c r="J7" s="2"/>
      <c r="K7" s="2"/>
      <c r="L7" s="2"/>
      <c r="M7" s="2"/>
      <c r="N7" s="4"/>
      <c r="O7" s="2"/>
      <c r="P7" s="2"/>
      <c r="Q7" s="2"/>
      <c r="R7" s="2"/>
      <c r="S7" s="2"/>
      <c r="T7" s="2"/>
      <c r="U7" s="2"/>
    </row>
    <row r="8" spans="4:21" ht="30" customHeight="1">
      <c r="D8" s="235" t="s">
        <v>138</v>
      </c>
      <c r="E8" s="235" t="s">
        <v>232</v>
      </c>
      <c r="F8" s="234" t="s">
        <v>242</v>
      </c>
      <c r="G8" s="238" t="s">
        <v>243</v>
      </c>
      <c r="H8" s="226" t="s">
        <v>7</v>
      </c>
      <c r="I8" s="226" t="s">
        <v>8</v>
      </c>
      <c r="J8" s="232" t="s">
        <v>14</v>
      </c>
      <c r="K8" s="237" t="s">
        <v>15</v>
      </c>
      <c r="L8" s="237" t="s">
        <v>10</v>
      </c>
      <c r="M8" s="237"/>
      <c r="N8" s="237" t="s">
        <v>11</v>
      </c>
      <c r="O8" s="237"/>
      <c r="P8" s="237" t="s">
        <v>12</v>
      </c>
      <c r="Q8" s="237"/>
      <c r="R8" s="220" t="s">
        <v>16</v>
      </c>
      <c r="S8" s="220" t="s">
        <v>18</v>
      </c>
      <c r="T8" s="220" t="s">
        <v>17</v>
      </c>
      <c r="U8" s="220" t="s">
        <v>13</v>
      </c>
    </row>
    <row r="9" spans="4:21" ht="92.25" customHeight="1">
      <c r="D9" s="235"/>
      <c r="E9" s="235"/>
      <c r="F9" s="234"/>
      <c r="G9" s="239"/>
      <c r="H9" s="227"/>
      <c r="I9" s="227"/>
      <c r="J9" s="233"/>
      <c r="K9" s="237"/>
      <c r="L9" s="207" t="s">
        <v>6</v>
      </c>
      <c r="M9" s="208" t="s">
        <v>9</v>
      </c>
      <c r="N9" s="207" t="s">
        <v>6</v>
      </c>
      <c r="O9" s="208" t="s">
        <v>9</v>
      </c>
      <c r="P9" s="207" t="s">
        <v>6</v>
      </c>
      <c r="Q9" s="208" t="s">
        <v>9</v>
      </c>
      <c r="R9" s="221"/>
      <c r="S9" s="221"/>
      <c r="T9" s="221"/>
      <c r="U9" s="225"/>
    </row>
    <row r="10" spans="4:21" s="1" customFormat="1" ht="12.75">
      <c r="D10" s="114">
        <v>0</v>
      </c>
      <c r="E10" s="114">
        <v>0</v>
      </c>
      <c r="F10" s="12">
        <v>2</v>
      </c>
      <c r="G10" s="12">
        <v>3</v>
      </c>
      <c r="H10" s="12">
        <v>4</v>
      </c>
      <c r="I10" s="12">
        <v>5</v>
      </c>
      <c r="J10" s="12">
        <v>5</v>
      </c>
      <c r="K10" s="12">
        <v>6</v>
      </c>
      <c r="L10" s="12">
        <v>7</v>
      </c>
      <c r="M10" s="12">
        <v>8</v>
      </c>
      <c r="N10" s="12">
        <v>8</v>
      </c>
      <c r="O10" s="12">
        <v>9</v>
      </c>
      <c r="P10" s="12">
        <v>9</v>
      </c>
      <c r="Q10" s="12">
        <v>10</v>
      </c>
      <c r="R10" s="12">
        <v>11</v>
      </c>
      <c r="S10" s="12">
        <v>12</v>
      </c>
      <c r="T10" s="12">
        <v>13</v>
      </c>
      <c r="U10" s="12">
        <v>6</v>
      </c>
    </row>
    <row r="11" spans="6:21" s="1" customFormat="1" ht="20.25">
      <c r="F11" s="12" t="s">
        <v>68</v>
      </c>
      <c r="G11" s="13" t="s">
        <v>0</v>
      </c>
      <c r="H11" s="12"/>
      <c r="I11" s="12"/>
      <c r="J11" s="12"/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4:21" s="140" customFormat="1" ht="12.75">
      <c r="D12" s="178">
        <v>1</v>
      </c>
      <c r="E12" s="178">
        <v>1</v>
      </c>
      <c r="F12" s="17" t="s">
        <v>180</v>
      </c>
      <c r="G12" s="17" t="s">
        <v>19</v>
      </c>
      <c r="H12" s="17" t="s">
        <v>20</v>
      </c>
      <c r="I12" s="17">
        <v>1</v>
      </c>
      <c r="J12" s="134">
        <f>K12+M12+Q12+R12+S12+T12</f>
        <v>3816</v>
      </c>
      <c r="K12" s="17">
        <v>2560</v>
      </c>
      <c r="L12" s="17"/>
      <c r="M12" s="17"/>
      <c r="N12" s="17"/>
      <c r="O12" s="17"/>
      <c r="P12" s="139">
        <v>0.25</v>
      </c>
      <c r="Q12" s="17">
        <v>640</v>
      </c>
      <c r="R12" s="17">
        <v>334</v>
      </c>
      <c r="S12" s="17">
        <v>282</v>
      </c>
      <c r="T12" s="17"/>
      <c r="U12" s="17"/>
    </row>
    <row r="13" spans="4:21" ht="12.75">
      <c r="D13" s="39">
        <v>2</v>
      </c>
      <c r="E13" s="39">
        <v>2</v>
      </c>
      <c r="F13" s="15" t="s">
        <v>219</v>
      </c>
      <c r="G13" s="15" t="s">
        <v>19</v>
      </c>
      <c r="H13" s="15" t="s">
        <v>20</v>
      </c>
      <c r="I13" s="15">
        <v>1</v>
      </c>
      <c r="J13" s="26">
        <f>K13+M13+Q13+R13+S13</f>
        <v>3425</v>
      </c>
      <c r="K13" s="15">
        <v>2480</v>
      </c>
      <c r="L13" s="15"/>
      <c r="M13" s="15"/>
      <c r="N13" s="15"/>
      <c r="O13" s="15"/>
      <c r="P13" s="19">
        <v>0.15</v>
      </c>
      <c r="Q13" s="15">
        <v>372</v>
      </c>
      <c r="R13" s="15">
        <v>300</v>
      </c>
      <c r="S13" s="15">
        <v>273</v>
      </c>
      <c r="T13" s="15"/>
      <c r="U13" s="26"/>
    </row>
    <row r="14" spans="4:21" ht="12.75">
      <c r="D14" s="39">
        <v>3</v>
      </c>
      <c r="E14" s="39">
        <v>3</v>
      </c>
      <c r="F14" s="15" t="s">
        <v>106</v>
      </c>
      <c r="G14" s="15" t="s">
        <v>21</v>
      </c>
      <c r="H14" s="15" t="s">
        <v>20</v>
      </c>
      <c r="I14" s="15">
        <v>1</v>
      </c>
      <c r="J14" s="26">
        <f>K14+M14+Q14+R14+S14+T14</f>
        <v>3745</v>
      </c>
      <c r="K14" s="15">
        <v>2160</v>
      </c>
      <c r="L14" s="15"/>
      <c r="M14" s="15"/>
      <c r="N14" s="15"/>
      <c r="O14" s="15"/>
      <c r="P14" s="19">
        <v>0.25</v>
      </c>
      <c r="Q14" s="15">
        <v>540</v>
      </c>
      <c r="R14" s="15">
        <v>267</v>
      </c>
      <c r="S14" s="15">
        <v>238</v>
      </c>
      <c r="T14" s="15">
        <v>540</v>
      </c>
      <c r="U14" s="26"/>
    </row>
    <row r="15" spans="4:21" ht="12.75">
      <c r="D15" s="61"/>
      <c r="E15" s="61"/>
      <c r="F15" s="15" t="s">
        <v>88</v>
      </c>
      <c r="G15" s="15"/>
      <c r="H15" s="15"/>
      <c r="I15" s="15"/>
      <c r="J15" s="26">
        <f>K15+M15+Q15+R15+S15+T15</f>
        <v>10986</v>
      </c>
      <c r="K15" s="15">
        <f>SUM(K12:K14)</f>
        <v>7200</v>
      </c>
      <c r="L15" s="15"/>
      <c r="M15" s="15"/>
      <c r="N15" s="15"/>
      <c r="O15" s="15"/>
      <c r="P15" s="15"/>
      <c r="Q15" s="15">
        <f>SUM(Q12:Q14)</f>
        <v>1552</v>
      </c>
      <c r="R15" s="15">
        <f>SUM(R12:R14)</f>
        <v>901</v>
      </c>
      <c r="S15" s="15">
        <f>SUM(S12:S14)</f>
        <v>793</v>
      </c>
      <c r="T15" s="15">
        <v>540</v>
      </c>
      <c r="U15" s="26"/>
    </row>
    <row r="16" spans="6:21" ht="12.75">
      <c r="F16" s="18"/>
      <c r="G16" s="18"/>
      <c r="H16" s="18"/>
      <c r="I16" s="18"/>
      <c r="J16" s="3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2"/>
    </row>
    <row r="17" spans="6:21" ht="15.75">
      <c r="F17" s="6" t="s">
        <v>102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6:21" ht="12.75">
      <c r="F18" s="16" t="s">
        <v>85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4:21" ht="15.75" customHeight="1">
      <c r="D19" s="39">
        <v>4</v>
      </c>
      <c r="E19" s="39">
        <v>4</v>
      </c>
      <c r="F19" s="65" t="s">
        <v>149</v>
      </c>
      <c r="G19" s="15" t="s">
        <v>19</v>
      </c>
      <c r="H19" s="15" t="s">
        <v>20</v>
      </c>
      <c r="I19" s="15">
        <v>1</v>
      </c>
      <c r="J19" s="66">
        <f>K19+M19+Q19+R19+S19</f>
        <v>2398</v>
      </c>
      <c r="K19" s="15">
        <v>1775</v>
      </c>
      <c r="L19" s="15"/>
      <c r="M19" s="15"/>
      <c r="N19" s="15"/>
      <c r="O19" s="15"/>
      <c r="P19" s="19">
        <v>0.1</v>
      </c>
      <c r="Q19" s="15">
        <v>178</v>
      </c>
      <c r="R19" s="15">
        <v>250</v>
      </c>
      <c r="S19" s="15">
        <v>195</v>
      </c>
      <c r="T19" s="15"/>
      <c r="U19" s="26" t="s">
        <v>27</v>
      </c>
    </row>
    <row r="20" spans="4:21" s="109" customFormat="1" ht="15.75" customHeight="1">
      <c r="D20" s="156">
        <v>5</v>
      </c>
      <c r="E20" s="156">
        <v>5</v>
      </c>
      <c r="F20" s="107" t="s">
        <v>107</v>
      </c>
      <c r="G20" s="107" t="s">
        <v>19</v>
      </c>
      <c r="H20" s="107" t="s">
        <v>20</v>
      </c>
      <c r="I20" s="107">
        <v>1</v>
      </c>
      <c r="J20" s="108">
        <f>K20+M20+Q20+R20+S20+T20</f>
        <v>3033</v>
      </c>
      <c r="K20" s="107">
        <v>2199</v>
      </c>
      <c r="L20" s="107"/>
      <c r="M20" s="107"/>
      <c r="N20" s="107"/>
      <c r="O20" s="107"/>
      <c r="P20" s="111">
        <v>0.15</v>
      </c>
      <c r="Q20" s="107">
        <v>330</v>
      </c>
      <c r="R20" s="107">
        <v>262</v>
      </c>
      <c r="S20" s="107">
        <v>242</v>
      </c>
      <c r="T20" s="107"/>
      <c r="U20" s="107"/>
    </row>
    <row r="21" spans="4:21" ht="12.75">
      <c r="D21" s="39">
        <v>6</v>
      </c>
      <c r="E21" s="39">
        <v>6</v>
      </c>
      <c r="F21" s="65" t="s">
        <v>108</v>
      </c>
      <c r="G21" s="15" t="s">
        <v>19</v>
      </c>
      <c r="H21" s="15" t="s">
        <v>20</v>
      </c>
      <c r="I21" s="15">
        <v>1</v>
      </c>
      <c r="J21" s="66">
        <f>K21+M21+Q21+R21+S21</f>
        <v>2486</v>
      </c>
      <c r="K21" s="15">
        <v>1775</v>
      </c>
      <c r="L21" s="15"/>
      <c r="M21" s="15"/>
      <c r="N21" s="15"/>
      <c r="O21" s="15"/>
      <c r="P21" s="19">
        <v>0.15</v>
      </c>
      <c r="Q21" s="8">
        <v>266</v>
      </c>
      <c r="R21" s="15">
        <v>250</v>
      </c>
      <c r="S21" s="15">
        <v>195</v>
      </c>
      <c r="T21" s="15"/>
      <c r="U21" s="26" t="s">
        <v>22</v>
      </c>
    </row>
    <row r="22" spans="4:21" s="109" customFormat="1" ht="12.75">
      <c r="D22" s="156">
        <v>7</v>
      </c>
      <c r="E22" s="156">
        <v>7</v>
      </c>
      <c r="F22" s="102" t="s">
        <v>107</v>
      </c>
      <c r="G22" s="102" t="s">
        <v>19</v>
      </c>
      <c r="H22" s="107" t="s">
        <v>20</v>
      </c>
      <c r="I22" s="107">
        <v>1</v>
      </c>
      <c r="J22" s="106">
        <f>K22+M22+Q22+R22+S22</f>
        <v>1301</v>
      </c>
      <c r="K22" s="107">
        <v>1019</v>
      </c>
      <c r="L22" s="107"/>
      <c r="M22" s="107"/>
      <c r="N22" s="107"/>
      <c r="O22" s="107"/>
      <c r="P22" s="111"/>
      <c r="Q22" s="107"/>
      <c r="R22" s="107">
        <v>170</v>
      </c>
      <c r="S22" s="107">
        <v>112</v>
      </c>
      <c r="T22" s="107"/>
      <c r="U22" s="108" t="s">
        <v>217</v>
      </c>
    </row>
    <row r="23" spans="4:21" s="109" customFormat="1" ht="12.75">
      <c r="D23" s="156">
        <v>8</v>
      </c>
      <c r="E23" s="156">
        <v>8</v>
      </c>
      <c r="F23" s="124" t="s">
        <v>139</v>
      </c>
      <c r="G23" s="107" t="s">
        <v>19</v>
      </c>
      <c r="H23" s="107" t="s">
        <v>20</v>
      </c>
      <c r="I23" s="107">
        <v>1</v>
      </c>
      <c r="J23" s="106"/>
      <c r="K23" s="107"/>
      <c r="L23" s="107"/>
      <c r="M23" s="107"/>
      <c r="N23" s="107"/>
      <c r="O23" s="107"/>
      <c r="P23" s="111"/>
      <c r="Q23" s="107"/>
      <c r="R23" s="107"/>
      <c r="S23" s="107"/>
      <c r="T23" s="107"/>
      <c r="U23" s="108"/>
    </row>
    <row r="24" spans="4:21" ht="12.75">
      <c r="D24" s="113"/>
      <c r="E24" s="113"/>
      <c r="F24" s="8" t="s">
        <v>90</v>
      </c>
      <c r="G24" s="15"/>
      <c r="H24" s="15"/>
      <c r="I24" s="15"/>
      <c r="J24" s="15" t="e">
        <f>SUM(#REF!)</f>
        <v>#REF!</v>
      </c>
      <c r="K24" s="15" t="e">
        <f>SUM(#REF!)</f>
        <v>#REF!</v>
      </c>
      <c r="L24" s="15"/>
      <c r="M24" s="15"/>
      <c r="N24" s="15"/>
      <c r="O24" s="15"/>
      <c r="P24" s="15"/>
      <c r="Q24" s="15" t="e">
        <f>SUM(#REF!)</f>
        <v>#REF!</v>
      </c>
      <c r="R24" s="15" t="e">
        <f>SUM(#REF!)</f>
        <v>#REF!</v>
      </c>
      <c r="S24" s="15" t="e">
        <f>SUM(#REF!)</f>
        <v>#REF!</v>
      </c>
      <c r="T24" s="15"/>
      <c r="U24" s="26"/>
    </row>
    <row r="25" spans="6:21" ht="12.75">
      <c r="F25" s="18"/>
      <c r="G25" s="18"/>
      <c r="H25" s="18"/>
      <c r="I25" s="18"/>
      <c r="J25" s="3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32"/>
    </row>
    <row r="26" spans="6:21" ht="12.75">
      <c r="F26" s="16" t="s">
        <v>31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6:21" ht="13.5" customHeight="1" hidden="1" thickBot="1">
      <c r="F27" s="16"/>
      <c r="G27" s="16"/>
      <c r="H27" s="67" t="s">
        <v>25</v>
      </c>
      <c r="I27" s="67">
        <v>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4:21" s="112" customFormat="1" ht="13.5" customHeight="1">
      <c r="D28" s="156">
        <v>9</v>
      </c>
      <c r="E28" s="156">
        <v>9</v>
      </c>
      <c r="F28" s="107" t="s">
        <v>181</v>
      </c>
      <c r="G28" s="107" t="s">
        <v>24</v>
      </c>
      <c r="H28" s="107" t="s">
        <v>25</v>
      </c>
      <c r="I28" s="107">
        <v>1</v>
      </c>
      <c r="J28" s="106">
        <f>K28+M28+Q28+R28+S28</f>
        <v>1915</v>
      </c>
      <c r="K28" s="107">
        <v>1368</v>
      </c>
      <c r="L28" s="107"/>
      <c r="M28" s="107"/>
      <c r="N28" s="107"/>
      <c r="O28" s="107"/>
      <c r="P28" s="111">
        <v>0.2</v>
      </c>
      <c r="Q28" s="107">
        <v>274</v>
      </c>
      <c r="R28" s="107">
        <v>123</v>
      </c>
      <c r="S28" s="107">
        <v>150</v>
      </c>
      <c r="T28" s="107"/>
      <c r="U28" s="107" t="s">
        <v>27</v>
      </c>
    </row>
    <row r="29" spans="4:21" ht="13.5" customHeight="1">
      <c r="D29" s="39">
        <v>10</v>
      </c>
      <c r="E29" s="39">
        <v>10</v>
      </c>
      <c r="F29" s="8" t="s">
        <v>109</v>
      </c>
      <c r="G29" s="15" t="s">
        <v>24</v>
      </c>
      <c r="H29" s="15" t="s">
        <v>25</v>
      </c>
      <c r="I29" s="15">
        <v>1</v>
      </c>
      <c r="J29" s="66">
        <f>K29+M29+Q29+R29+S29</f>
        <v>1983</v>
      </c>
      <c r="K29" s="15">
        <v>1368</v>
      </c>
      <c r="L29" s="15"/>
      <c r="M29" s="15"/>
      <c r="N29" s="15"/>
      <c r="O29" s="15"/>
      <c r="P29" s="19">
        <v>0.25</v>
      </c>
      <c r="Q29" s="15">
        <v>342</v>
      </c>
      <c r="R29" s="15">
        <v>123</v>
      </c>
      <c r="S29" s="15">
        <v>150</v>
      </c>
      <c r="T29" s="15"/>
      <c r="U29" s="26" t="s">
        <v>217</v>
      </c>
    </row>
    <row r="30" spans="4:21" ht="14.25" customHeight="1" hidden="1">
      <c r="D30" s="39"/>
      <c r="E30" s="39"/>
      <c r="F30" s="8"/>
      <c r="G30" s="8"/>
      <c r="H30" s="8"/>
      <c r="I30" s="8"/>
      <c r="J30" s="66"/>
      <c r="K30" s="66"/>
      <c r="L30" s="68"/>
      <c r="M30" s="8"/>
      <c r="N30" s="15"/>
      <c r="O30" s="15"/>
      <c r="P30" s="69"/>
      <c r="Q30" s="8"/>
      <c r="R30" s="15"/>
      <c r="S30" s="15"/>
      <c r="T30" s="15"/>
      <c r="U30" s="26"/>
    </row>
    <row r="31" spans="4:21" ht="12.75" customHeight="1" hidden="1">
      <c r="D31" s="39"/>
      <c r="E31" s="39"/>
      <c r="F31" s="8" t="s">
        <v>81</v>
      </c>
      <c r="G31" s="8"/>
      <c r="H31" s="8"/>
      <c r="I31" s="8"/>
      <c r="J31" s="66">
        <f aca="true" t="shared" si="0" ref="J31:J49">K31+M31+Q31+R31+S31</f>
        <v>0</v>
      </c>
      <c r="K31" s="66"/>
      <c r="L31" s="68"/>
      <c r="M31" s="15"/>
      <c r="N31" s="15"/>
      <c r="O31" s="15"/>
      <c r="P31" s="69"/>
      <c r="Q31" s="8"/>
      <c r="R31" s="15"/>
      <c r="S31" s="15"/>
      <c r="T31" s="15"/>
      <c r="U31" s="26"/>
    </row>
    <row r="32" spans="4:21" ht="15.75" customHeight="1">
      <c r="D32" s="39">
        <v>11</v>
      </c>
      <c r="E32" s="39">
        <v>11</v>
      </c>
      <c r="F32" s="8" t="s">
        <v>178</v>
      </c>
      <c r="G32" s="8" t="s">
        <v>24</v>
      </c>
      <c r="H32" s="8" t="s">
        <v>26</v>
      </c>
      <c r="I32" s="8">
        <v>1</v>
      </c>
      <c r="J32" s="66">
        <f t="shared" si="0"/>
        <v>1983</v>
      </c>
      <c r="K32" s="66">
        <v>1368</v>
      </c>
      <c r="L32" s="68"/>
      <c r="M32" s="15"/>
      <c r="N32" s="15"/>
      <c r="O32" s="15"/>
      <c r="P32" s="69">
        <v>0.25</v>
      </c>
      <c r="Q32" s="8">
        <v>342</v>
      </c>
      <c r="R32" s="15">
        <v>123</v>
      </c>
      <c r="S32" s="17">
        <v>150</v>
      </c>
      <c r="T32" s="15"/>
      <c r="U32" s="8" t="s">
        <v>27</v>
      </c>
    </row>
    <row r="33" spans="4:21" ht="12.75" customHeight="1" hidden="1">
      <c r="D33" s="39"/>
      <c r="E33" s="39"/>
      <c r="F33" s="8" t="s">
        <v>81</v>
      </c>
      <c r="G33" s="8"/>
      <c r="H33" s="8" t="s">
        <v>26</v>
      </c>
      <c r="I33" s="8">
        <v>1</v>
      </c>
      <c r="J33" s="66">
        <f t="shared" si="0"/>
        <v>0</v>
      </c>
      <c r="K33" s="66"/>
      <c r="L33" s="68"/>
      <c r="M33" s="15"/>
      <c r="N33" s="15"/>
      <c r="O33" s="15"/>
      <c r="P33" s="69"/>
      <c r="Q33" s="8"/>
      <c r="R33" s="15"/>
      <c r="S33" s="15"/>
      <c r="T33" s="15"/>
      <c r="U33" s="26"/>
    </row>
    <row r="34" spans="4:21" ht="12" customHeight="1">
      <c r="D34" s="39">
        <v>12</v>
      </c>
      <c r="E34" s="39">
        <v>12</v>
      </c>
      <c r="F34" s="8" t="s">
        <v>110</v>
      </c>
      <c r="G34" s="8" t="s">
        <v>24</v>
      </c>
      <c r="H34" s="8" t="s">
        <v>26</v>
      </c>
      <c r="I34" s="8">
        <v>1</v>
      </c>
      <c r="J34" s="66">
        <f t="shared" si="0"/>
        <v>1983</v>
      </c>
      <c r="K34" s="66">
        <v>1368</v>
      </c>
      <c r="L34" s="68"/>
      <c r="M34" s="15"/>
      <c r="N34" s="15"/>
      <c r="O34" s="15"/>
      <c r="P34" s="69">
        <v>0.25</v>
      </c>
      <c r="Q34" s="8">
        <v>342</v>
      </c>
      <c r="R34" s="15">
        <v>123</v>
      </c>
      <c r="S34" s="17">
        <v>150</v>
      </c>
      <c r="T34" s="15"/>
      <c r="U34" s="26"/>
    </row>
    <row r="35" spans="4:21" ht="12.75" customHeight="1" hidden="1">
      <c r="D35" s="39"/>
      <c r="E35" s="39"/>
      <c r="F35" s="8" t="s">
        <v>81</v>
      </c>
      <c r="G35" s="8"/>
      <c r="H35" s="8" t="s">
        <v>26</v>
      </c>
      <c r="I35" s="8">
        <v>1</v>
      </c>
      <c r="J35" s="66">
        <f t="shared" si="0"/>
        <v>0</v>
      </c>
      <c r="K35" s="66"/>
      <c r="L35" s="68"/>
      <c r="M35" s="15"/>
      <c r="N35" s="15"/>
      <c r="O35" s="15"/>
      <c r="P35" s="69"/>
      <c r="Q35" s="8"/>
      <c r="R35" s="15"/>
      <c r="S35" s="15"/>
      <c r="T35" s="15"/>
      <c r="U35" s="26"/>
    </row>
    <row r="36" spans="4:21" ht="13.5" customHeight="1">
      <c r="D36" s="39">
        <v>13</v>
      </c>
      <c r="E36" s="39">
        <v>13</v>
      </c>
      <c r="F36" s="8" t="s">
        <v>179</v>
      </c>
      <c r="G36" s="8" t="s">
        <v>24</v>
      </c>
      <c r="H36" s="8" t="s">
        <v>26</v>
      </c>
      <c r="I36" s="8">
        <v>1</v>
      </c>
      <c r="J36" s="66">
        <f t="shared" si="0"/>
        <v>1983</v>
      </c>
      <c r="K36" s="66">
        <v>1368</v>
      </c>
      <c r="L36" s="68"/>
      <c r="M36" s="15"/>
      <c r="N36" s="15"/>
      <c r="O36" s="15"/>
      <c r="P36" s="69">
        <v>0.25</v>
      </c>
      <c r="Q36" s="8">
        <v>342</v>
      </c>
      <c r="R36" s="15">
        <v>123</v>
      </c>
      <c r="S36" s="17">
        <v>150</v>
      </c>
      <c r="T36" s="15"/>
      <c r="U36" s="8" t="s">
        <v>4</v>
      </c>
    </row>
    <row r="37" spans="4:21" ht="12.75" customHeight="1" hidden="1">
      <c r="D37" s="39"/>
      <c r="E37" s="39"/>
      <c r="F37" s="8" t="s">
        <v>81</v>
      </c>
      <c r="G37" s="8"/>
      <c r="H37" s="8" t="s">
        <v>26</v>
      </c>
      <c r="I37" s="8">
        <v>1</v>
      </c>
      <c r="J37" s="66">
        <f t="shared" si="0"/>
        <v>0</v>
      </c>
      <c r="K37" s="66"/>
      <c r="L37" s="68"/>
      <c r="M37" s="15"/>
      <c r="N37" s="15"/>
      <c r="O37" s="15"/>
      <c r="P37" s="8"/>
      <c r="Q37" s="8"/>
      <c r="R37" s="15"/>
      <c r="S37" s="15"/>
      <c r="T37" s="15"/>
      <c r="U37" s="26"/>
    </row>
    <row r="38" spans="4:21" s="21" customFormat="1" ht="16.5" customHeight="1">
      <c r="D38" s="39">
        <v>14</v>
      </c>
      <c r="E38" s="39">
        <v>14</v>
      </c>
      <c r="F38" s="8" t="s">
        <v>111</v>
      </c>
      <c r="G38" s="8" t="s">
        <v>24</v>
      </c>
      <c r="H38" s="8" t="s">
        <v>26</v>
      </c>
      <c r="I38" s="8">
        <v>1</v>
      </c>
      <c r="J38" s="66">
        <f t="shared" si="0"/>
        <v>1983</v>
      </c>
      <c r="K38" s="66">
        <v>1368</v>
      </c>
      <c r="L38" s="68"/>
      <c r="M38" s="15"/>
      <c r="N38" s="15"/>
      <c r="O38" s="15"/>
      <c r="P38" s="69">
        <v>0.25</v>
      </c>
      <c r="Q38" s="8">
        <v>342</v>
      </c>
      <c r="R38" s="15">
        <v>123</v>
      </c>
      <c r="S38" s="17">
        <v>150</v>
      </c>
      <c r="T38" s="15"/>
      <c r="U38" s="26"/>
    </row>
    <row r="39" spans="4:21" ht="13.5" customHeight="1" hidden="1">
      <c r="D39" s="39"/>
      <c r="E39" s="39"/>
      <c r="F39" s="8" t="s">
        <v>81</v>
      </c>
      <c r="G39" s="8"/>
      <c r="H39" s="8" t="s">
        <v>26</v>
      </c>
      <c r="I39" s="8">
        <v>1</v>
      </c>
      <c r="J39" s="66">
        <f t="shared" si="0"/>
        <v>0</v>
      </c>
      <c r="K39" s="66"/>
      <c r="L39" s="68"/>
      <c r="M39" s="15"/>
      <c r="N39" s="15"/>
      <c r="O39" s="15"/>
      <c r="P39" s="69"/>
      <c r="Q39" s="8"/>
      <c r="R39" s="15"/>
      <c r="S39" s="15"/>
      <c r="T39" s="15"/>
      <c r="U39" s="26"/>
    </row>
    <row r="40" spans="4:21" s="21" customFormat="1" ht="15.75" customHeight="1">
      <c r="D40" s="39">
        <v>15</v>
      </c>
      <c r="E40" s="39">
        <v>15</v>
      </c>
      <c r="F40" s="8" t="s">
        <v>111</v>
      </c>
      <c r="G40" s="8" t="s">
        <v>24</v>
      </c>
      <c r="H40" s="8" t="s">
        <v>20</v>
      </c>
      <c r="I40" s="8">
        <v>1</v>
      </c>
      <c r="J40" s="66">
        <f t="shared" si="0"/>
        <v>1942</v>
      </c>
      <c r="K40" s="66">
        <v>1382</v>
      </c>
      <c r="L40" s="68"/>
      <c r="M40" s="15"/>
      <c r="N40" s="15"/>
      <c r="O40" s="15"/>
      <c r="P40" s="69">
        <v>0.2</v>
      </c>
      <c r="Q40" s="8">
        <v>276</v>
      </c>
      <c r="R40" s="15">
        <v>132</v>
      </c>
      <c r="S40" s="17">
        <v>152</v>
      </c>
      <c r="T40" s="15"/>
      <c r="U40" s="41"/>
    </row>
    <row r="41" spans="4:21" ht="12.75" customHeight="1" hidden="1">
      <c r="D41" s="39"/>
      <c r="E41" s="39"/>
      <c r="F41" s="8" t="s">
        <v>81</v>
      </c>
      <c r="G41" s="8"/>
      <c r="H41" s="8" t="s">
        <v>26</v>
      </c>
      <c r="I41" s="8">
        <v>1</v>
      </c>
      <c r="J41" s="66">
        <f t="shared" si="0"/>
        <v>0</v>
      </c>
      <c r="K41" s="66"/>
      <c r="L41" s="68"/>
      <c r="M41" s="15"/>
      <c r="N41" s="15"/>
      <c r="O41" s="15"/>
      <c r="P41" s="69"/>
      <c r="Q41" s="8"/>
      <c r="R41" s="15"/>
      <c r="S41" s="15"/>
      <c r="T41" s="15"/>
      <c r="U41" s="26"/>
    </row>
    <row r="42" spans="4:21" s="109" customFormat="1" ht="14.25" customHeight="1">
      <c r="D42" s="156">
        <v>16</v>
      </c>
      <c r="E42" s="156">
        <v>16</v>
      </c>
      <c r="F42" s="102" t="s">
        <v>111</v>
      </c>
      <c r="G42" s="102" t="s">
        <v>24</v>
      </c>
      <c r="H42" s="102" t="s">
        <v>26</v>
      </c>
      <c r="I42" s="102">
        <v>1</v>
      </c>
      <c r="J42" s="106">
        <f t="shared" si="0"/>
        <v>1846</v>
      </c>
      <c r="K42" s="106">
        <v>1368</v>
      </c>
      <c r="L42" s="116"/>
      <c r="M42" s="107"/>
      <c r="N42" s="107"/>
      <c r="O42" s="107"/>
      <c r="P42" s="117">
        <v>0.15</v>
      </c>
      <c r="Q42" s="102">
        <v>205</v>
      </c>
      <c r="R42" s="107">
        <v>123</v>
      </c>
      <c r="S42" s="107">
        <v>150</v>
      </c>
      <c r="T42" s="107"/>
      <c r="U42" s="118"/>
    </row>
    <row r="43" spans="4:21" ht="12.75" customHeight="1" hidden="1">
      <c r="D43" s="39"/>
      <c r="E43" s="39"/>
      <c r="F43" s="8" t="s">
        <v>81</v>
      </c>
      <c r="G43" s="8"/>
      <c r="H43" s="8" t="s">
        <v>26</v>
      </c>
      <c r="I43" s="8">
        <v>1</v>
      </c>
      <c r="J43" s="66">
        <f t="shared" si="0"/>
        <v>0</v>
      </c>
      <c r="K43" s="66"/>
      <c r="L43" s="68"/>
      <c r="M43" s="15"/>
      <c r="N43" s="15"/>
      <c r="O43" s="15"/>
      <c r="P43" s="69"/>
      <c r="Q43" s="8"/>
      <c r="R43" s="15"/>
      <c r="S43" s="15"/>
      <c r="T43" s="15"/>
      <c r="U43" s="26"/>
    </row>
    <row r="44" spans="4:21" ht="15" customHeight="1">
      <c r="D44" s="39">
        <v>17</v>
      </c>
      <c r="E44" s="39">
        <v>17</v>
      </c>
      <c r="F44" s="8" t="s">
        <v>110</v>
      </c>
      <c r="G44" s="8" t="s">
        <v>24</v>
      </c>
      <c r="H44" s="8" t="s">
        <v>26</v>
      </c>
      <c r="I44" s="8">
        <v>1</v>
      </c>
      <c r="J44" s="66">
        <f t="shared" si="0"/>
        <v>1983</v>
      </c>
      <c r="K44" s="66">
        <v>1368</v>
      </c>
      <c r="L44" s="68"/>
      <c r="M44" s="15"/>
      <c r="N44" s="15"/>
      <c r="O44" s="15"/>
      <c r="P44" s="69">
        <v>0.25</v>
      </c>
      <c r="Q44" s="8">
        <v>342</v>
      </c>
      <c r="R44" s="15">
        <v>123</v>
      </c>
      <c r="S44" s="17">
        <v>150</v>
      </c>
      <c r="T44" s="15"/>
      <c r="U44" s="26"/>
    </row>
    <row r="45" spans="4:21" ht="12.75" customHeight="1" hidden="1">
      <c r="D45" s="39"/>
      <c r="E45" s="39"/>
      <c r="F45" s="8" t="s">
        <v>81</v>
      </c>
      <c r="G45" s="8"/>
      <c r="H45" s="8" t="s">
        <v>26</v>
      </c>
      <c r="I45" s="8">
        <v>1</v>
      </c>
      <c r="J45" s="66">
        <f t="shared" si="0"/>
        <v>0</v>
      </c>
      <c r="K45" s="66"/>
      <c r="L45" s="68"/>
      <c r="M45" s="15"/>
      <c r="N45" s="15"/>
      <c r="O45" s="15"/>
      <c r="P45" s="69"/>
      <c r="Q45" s="8"/>
      <c r="R45" s="15"/>
      <c r="S45" s="15"/>
      <c r="T45" s="15"/>
      <c r="U45" s="26"/>
    </row>
    <row r="46" spans="4:21" ht="13.5" customHeight="1">
      <c r="D46" s="39">
        <v>18</v>
      </c>
      <c r="E46" s="39">
        <v>18</v>
      </c>
      <c r="F46" s="8" t="s">
        <v>110</v>
      </c>
      <c r="G46" s="8" t="s">
        <v>24</v>
      </c>
      <c r="H46" s="8" t="s">
        <v>26</v>
      </c>
      <c r="I46" s="8">
        <v>1</v>
      </c>
      <c r="J46" s="66">
        <f t="shared" si="0"/>
        <v>1983</v>
      </c>
      <c r="K46" s="66">
        <v>1368</v>
      </c>
      <c r="L46" s="68"/>
      <c r="M46" s="15"/>
      <c r="N46" s="15"/>
      <c r="O46" s="15"/>
      <c r="P46" s="69">
        <v>0.25</v>
      </c>
      <c r="Q46" s="8">
        <v>342</v>
      </c>
      <c r="R46" s="15">
        <v>123</v>
      </c>
      <c r="S46" s="17">
        <v>150</v>
      </c>
      <c r="T46" s="15"/>
      <c r="U46" s="26"/>
    </row>
    <row r="47" spans="4:21" ht="12.75" customHeight="1" hidden="1">
      <c r="D47" s="39"/>
      <c r="E47" s="39"/>
      <c r="F47" s="8"/>
      <c r="G47" s="8"/>
      <c r="H47" s="8" t="s">
        <v>26</v>
      </c>
      <c r="I47" s="8">
        <v>1</v>
      </c>
      <c r="J47" s="66">
        <f t="shared" si="0"/>
        <v>0</v>
      </c>
      <c r="K47" s="66"/>
      <c r="L47" s="68"/>
      <c r="M47" s="15"/>
      <c r="N47" s="15"/>
      <c r="O47" s="15"/>
      <c r="P47" s="69"/>
      <c r="Q47" s="8"/>
      <c r="R47" s="15"/>
      <c r="S47" s="15"/>
      <c r="T47" s="15"/>
      <c r="U47" s="26"/>
    </row>
    <row r="48" spans="4:21" ht="12.75" customHeight="1" hidden="1">
      <c r="D48" s="39"/>
      <c r="E48" s="39"/>
      <c r="F48" s="8"/>
      <c r="G48" s="8"/>
      <c r="H48" s="8" t="s">
        <v>26</v>
      </c>
      <c r="I48" s="8">
        <v>1</v>
      </c>
      <c r="J48" s="66">
        <f t="shared" si="0"/>
        <v>0</v>
      </c>
      <c r="K48" s="66"/>
      <c r="L48" s="68"/>
      <c r="M48" s="15"/>
      <c r="N48" s="15"/>
      <c r="O48" s="15"/>
      <c r="P48" s="69"/>
      <c r="Q48" s="8"/>
      <c r="R48" s="15"/>
      <c r="S48" s="15"/>
      <c r="T48" s="15"/>
      <c r="U48" s="26"/>
    </row>
    <row r="49" spans="4:21" s="21" customFormat="1" ht="12.75">
      <c r="D49" s="39">
        <v>19</v>
      </c>
      <c r="E49" s="39">
        <v>19</v>
      </c>
      <c r="F49" s="15" t="s">
        <v>112</v>
      </c>
      <c r="G49" s="15" t="s">
        <v>24</v>
      </c>
      <c r="H49" s="8" t="s">
        <v>26</v>
      </c>
      <c r="I49" s="8">
        <v>1</v>
      </c>
      <c r="J49" s="66">
        <f t="shared" si="0"/>
        <v>1651</v>
      </c>
      <c r="K49" s="20">
        <v>1220</v>
      </c>
      <c r="L49" s="70"/>
      <c r="M49" s="15"/>
      <c r="N49" s="15"/>
      <c r="O49" s="15"/>
      <c r="P49" s="19">
        <v>0.15</v>
      </c>
      <c r="Q49" s="60">
        <v>183</v>
      </c>
      <c r="R49" s="15">
        <v>114</v>
      </c>
      <c r="S49" s="17">
        <v>134</v>
      </c>
      <c r="T49" s="15"/>
      <c r="U49" s="26"/>
    </row>
    <row r="50" spans="4:21" ht="13.5" customHeight="1">
      <c r="D50" s="39">
        <v>20</v>
      </c>
      <c r="E50" s="39">
        <v>20</v>
      </c>
      <c r="F50" s="8" t="s">
        <v>110</v>
      </c>
      <c r="G50" s="15" t="s">
        <v>24</v>
      </c>
      <c r="H50" s="15" t="s">
        <v>28</v>
      </c>
      <c r="I50" s="15">
        <v>1</v>
      </c>
      <c r="J50" s="66">
        <f>K50+M50+Q50+R50+S50</f>
        <v>1873</v>
      </c>
      <c r="K50" s="15">
        <v>1382</v>
      </c>
      <c r="L50" s="15"/>
      <c r="M50" s="15"/>
      <c r="N50" s="15"/>
      <c r="O50" s="15"/>
      <c r="P50" s="19">
        <v>0.15</v>
      </c>
      <c r="Q50" s="15">
        <v>207</v>
      </c>
      <c r="R50" s="15">
        <v>132</v>
      </c>
      <c r="S50" s="15">
        <v>152</v>
      </c>
      <c r="T50" s="15"/>
      <c r="U50" s="26"/>
    </row>
    <row r="51" spans="4:21" ht="12.75">
      <c r="D51" s="7">
        <v>21</v>
      </c>
      <c r="E51" s="7">
        <v>21</v>
      </c>
      <c r="F51" s="8" t="s">
        <v>110</v>
      </c>
      <c r="G51" s="15" t="s">
        <v>24</v>
      </c>
      <c r="H51" s="15" t="s">
        <v>25</v>
      </c>
      <c r="I51" s="15">
        <v>1</v>
      </c>
      <c r="J51" s="66">
        <f>K51+M51+Q51+R51+S51</f>
        <v>1915</v>
      </c>
      <c r="K51" s="15">
        <v>1368</v>
      </c>
      <c r="L51" s="15"/>
      <c r="M51" s="15"/>
      <c r="N51" s="15"/>
      <c r="O51" s="15"/>
      <c r="P51" s="19">
        <v>0.2</v>
      </c>
      <c r="Q51" s="15">
        <v>274</v>
      </c>
      <c r="R51" s="15">
        <v>123</v>
      </c>
      <c r="S51" s="15">
        <v>150</v>
      </c>
      <c r="T51" s="15"/>
      <c r="U51" s="26"/>
    </row>
    <row r="52" spans="4:21" s="21" customFormat="1" ht="13.5" customHeight="1">
      <c r="D52" s="7">
        <v>22</v>
      </c>
      <c r="E52" s="7">
        <v>22</v>
      </c>
      <c r="F52" s="8" t="s">
        <v>113</v>
      </c>
      <c r="G52" s="8" t="s">
        <v>24</v>
      </c>
      <c r="H52" s="8" t="s">
        <v>25</v>
      </c>
      <c r="I52" s="8">
        <v>1</v>
      </c>
      <c r="J52" s="66">
        <f>K52+M52+Q52+R52+S52</f>
        <v>2114</v>
      </c>
      <c r="K52" s="66">
        <v>1368</v>
      </c>
      <c r="L52" s="69">
        <v>0.07</v>
      </c>
      <c r="M52" s="8">
        <v>96</v>
      </c>
      <c r="N52" s="15"/>
      <c r="O52" s="15"/>
      <c r="P52" s="69">
        <v>0.25</v>
      </c>
      <c r="Q52" s="8">
        <v>366</v>
      </c>
      <c r="R52" s="15">
        <v>123</v>
      </c>
      <c r="S52" s="17">
        <v>161</v>
      </c>
      <c r="T52" s="15"/>
      <c r="U52" s="26"/>
    </row>
    <row r="53" spans="4:21" ht="12.75">
      <c r="D53" s="7">
        <v>23</v>
      </c>
      <c r="E53" s="7">
        <v>23</v>
      </c>
      <c r="F53" s="8" t="s">
        <v>110</v>
      </c>
      <c r="G53" s="15" t="s">
        <v>24</v>
      </c>
      <c r="H53" s="15" t="s">
        <v>25</v>
      </c>
      <c r="I53" s="15">
        <v>1</v>
      </c>
      <c r="J53" s="66">
        <f aca="true" t="shared" si="1" ref="J53:J59">K53+M53+Q53+R53+S53</f>
        <v>1846</v>
      </c>
      <c r="K53" s="15">
        <v>1368</v>
      </c>
      <c r="L53" s="15"/>
      <c r="M53" s="15"/>
      <c r="N53" s="15"/>
      <c r="O53" s="15"/>
      <c r="P53" s="19">
        <v>0.15</v>
      </c>
      <c r="Q53" s="15">
        <v>205</v>
      </c>
      <c r="R53" s="15">
        <v>123</v>
      </c>
      <c r="S53" s="15">
        <v>150</v>
      </c>
      <c r="T53" s="15"/>
      <c r="U53" s="26"/>
    </row>
    <row r="54" spans="4:21" s="21" customFormat="1" ht="12.75">
      <c r="D54" s="7">
        <v>24</v>
      </c>
      <c r="E54" s="7">
        <v>24</v>
      </c>
      <c r="F54" s="8" t="s">
        <v>114</v>
      </c>
      <c r="G54" s="15" t="s">
        <v>24</v>
      </c>
      <c r="H54" s="15" t="s">
        <v>25</v>
      </c>
      <c r="I54" s="15">
        <v>1</v>
      </c>
      <c r="J54" s="66">
        <f t="shared" si="1"/>
        <v>1983</v>
      </c>
      <c r="K54" s="15">
        <v>1368</v>
      </c>
      <c r="L54" s="15"/>
      <c r="M54" s="15"/>
      <c r="N54" s="15"/>
      <c r="O54" s="15"/>
      <c r="P54" s="19">
        <v>0.25</v>
      </c>
      <c r="Q54" s="15">
        <v>342</v>
      </c>
      <c r="R54" s="15">
        <v>123</v>
      </c>
      <c r="S54" s="15">
        <v>150</v>
      </c>
      <c r="T54" s="15"/>
      <c r="U54" s="15"/>
    </row>
    <row r="55" spans="4:21" ht="12.75">
      <c r="D55" s="7">
        <v>25</v>
      </c>
      <c r="E55" s="7">
        <v>25</v>
      </c>
      <c r="F55" s="8" t="s">
        <v>111</v>
      </c>
      <c r="G55" s="15" t="s">
        <v>24</v>
      </c>
      <c r="H55" s="15" t="s">
        <v>25</v>
      </c>
      <c r="I55" s="15">
        <v>1</v>
      </c>
      <c r="J55" s="66">
        <f t="shared" si="1"/>
        <v>1846</v>
      </c>
      <c r="K55" s="15">
        <v>1368</v>
      </c>
      <c r="L55" s="15"/>
      <c r="M55" s="15"/>
      <c r="N55" s="15"/>
      <c r="O55" s="15"/>
      <c r="P55" s="19">
        <v>0.15</v>
      </c>
      <c r="Q55" s="15">
        <v>205</v>
      </c>
      <c r="R55" s="15">
        <v>123</v>
      </c>
      <c r="S55" s="15">
        <v>150</v>
      </c>
      <c r="T55" s="15"/>
      <c r="U55" s="26"/>
    </row>
    <row r="56" spans="4:21" ht="12.75">
      <c r="D56" s="7">
        <v>26</v>
      </c>
      <c r="E56" s="7">
        <v>26</v>
      </c>
      <c r="F56" s="8" t="s">
        <v>111</v>
      </c>
      <c r="G56" s="15" t="s">
        <v>24</v>
      </c>
      <c r="H56" s="15" t="s">
        <v>25</v>
      </c>
      <c r="I56" s="15">
        <v>1</v>
      </c>
      <c r="J56" s="66">
        <f t="shared" si="1"/>
        <v>1846</v>
      </c>
      <c r="K56" s="15">
        <v>1368</v>
      </c>
      <c r="L56" s="15"/>
      <c r="M56" s="15"/>
      <c r="N56" s="15"/>
      <c r="O56" s="15"/>
      <c r="P56" s="19">
        <v>0.15</v>
      </c>
      <c r="Q56" s="15">
        <v>205</v>
      </c>
      <c r="R56" s="15">
        <v>123</v>
      </c>
      <c r="S56" s="15">
        <v>150</v>
      </c>
      <c r="T56" s="15"/>
      <c r="U56" s="26"/>
    </row>
    <row r="57" spans="4:21" ht="12.75">
      <c r="D57" s="7">
        <v>27</v>
      </c>
      <c r="E57" s="7">
        <v>27</v>
      </c>
      <c r="F57" s="8" t="s">
        <v>111</v>
      </c>
      <c r="G57" s="15" t="s">
        <v>24</v>
      </c>
      <c r="H57" s="15" t="s">
        <v>25</v>
      </c>
      <c r="I57" s="15">
        <v>1</v>
      </c>
      <c r="J57" s="66">
        <f t="shared" si="1"/>
        <v>1915</v>
      </c>
      <c r="K57" s="15">
        <v>1368</v>
      </c>
      <c r="L57" s="15"/>
      <c r="M57" s="15"/>
      <c r="N57" s="15"/>
      <c r="O57" s="15"/>
      <c r="P57" s="19">
        <v>0.2</v>
      </c>
      <c r="Q57" s="15">
        <v>274</v>
      </c>
      <c r="R57" s="15">
        <v>123</v>
      </c>
      <c r="S57" s="15">
        <v>150</v>
      </c>
      <c r="T57" s="15"/>
      <c r="U57" s="26"/>
    </row>
    <row r="58" spans="4:21" ht="12.75">
      <c r="D58" s="7">
        <v>28</v>
      </c>
      <c r="E58" s="7">
        <v>28</v>
      </c>
      <c r="F58" s="8" t="s">
        <v>111</v>
      </c>
      <c r="G58" s="15" t="s">
        <v>24</v>
      </c>
      <c r="H58" s="15" t="s">
        <v>25</v>
      </c>
      <c r="I58" s="15">
        <v>1</v>
      </c>
      <c r="J58" s="66">
        <f t="shared" si="1"/>
        <v>1846</v>
      </c>
      <c r="K58" s="15">
        <v>1368</v>
      </c>
      <c r="L58" s="15"/>
      <c r="M58" s="15"/>
      <c r="N58" s="15"/>
      <c r="O58" s="15"/>
      <c r="P58" s="19">
        <v>0.15</v>
      </c>
      <c r="Q58" s="15">
        <v>205</v>
      </c>
      <c r="R58" s="15">
        <v>123</v>
      </c>
      <c r="S58" s="15">
        <v>150</v>
      </c>
      <c r="T58" s="15"/>
      <c r="U58" s="26"/>
    </row>
    <row r="59" spans="4:21" ht="12.75">
      <c r="D59" s="7">
        <v>29</v>
      </c>
      <c r="E59" s="7">
        <v>29</v>
      </c>
      <c r="F59" s="8" t="s">
        <v>111</v>
      </c>
      <c r="G59" s="15" t="s">
        <v>24</v>
      </c>
      <c r="H59" s="15" t="s">
        <v>25</v>
      </c>
      <c r="I59" s="15">
        <v>1</v>
      </c>
      <c r="J59" s="66">
        <f t="shared" si="1"/>
        <v>1590</v>
      </c>
      <c r="K59" s="15">
        <v>1220</v>
      </c>
      <c r="L59" s="15"/>
      <c r="M59" s="15"/>
      <c r="N59" s="15"/>
      <c r="O59" s="15"/>
      <c r="P59" s="19">
        <v>0.1</v>
      </c>
      <c r="Q59" s="15">
        <v>122</v>
      </c>
      <c r="R59" s="15">
        <v>114</v>
      </c>
      <c r="S59" s="15">
        <v>134</v>
      </c>
      <c r="T59" s="15"/>
      <c r="U59" s="26"/>
    </row>
    <row r="60" spans="4:21" s="21" customFormat="1" ht="12.75">
      <c r="D60" s="7">
        <v>30</v>
      </c>
      <c r="E60" s="7">
        <v>30</v>
      </c>
      <c r="F60" s="8" t="s">
        <v>115</v>
      </c>
      <c r="G60" s="15" t="s">
        <v>24</v>
      </c>
      <c r="H60" s="15" t="s">
        <v>25</v>
      </c>
      <c r="I60" s="15">
        <v>1</v>
      </c>
      <c r="J60" s="66"/>
      <c r="K60" s="15"/>
      <c r="L60" s="15"/>
      <c r="M60" s="15"/>
      <c r="N60" s="15"/>
      <c r="O60" s="15"/>
      <c r="P60" s="19"/>
      <c r="Q60" s="15"/>
      <c r="R60" s="15"/>
      <c r="S60" s="15"/>
      <c r="T60" s="15"/>
      <c r="U60" s="26"/>
    </row>
    <row r="61" spans="4:21" s="129" customFormat="1" ht="12.75">
      <c r="D61" s="136">
        <v>31</v>
      </c>
      <c r="E61" s="136">
        <v>31</v>
      </c>
      <c r="F61" s="77" t="s">
        <v>125</v>
      </c>
      <c r="G61" s="17" t="s">
        <v>24</v>
      </c>
      <c r="H61" s="17" t="s">
        <v>25</v>
      </c>
      <c r="I61" s="17">
        <v>1</v>
      </c>
      <c r="J61" s="128">
        <f>K61+M61+Q61+R61+S61</f>
        <v>1915</v>
      </c>
      <c r="K61" s="17">
        <v>1368</v>
      </c>
      <c r="L61" s="17"/>
      <c r="M61" s="17"/>
      <c r="N61" s="17"/>
      <c r="O61" s="17"/>
      <c r="P61" s="139">
        <v>0.2</v>
      </c>
      <c r="Q61" s="17">
        <v>274</v>
      </c>
      <c r="R61" s="17">
        <v>123</v>
      </c>
      <c r="S61" s="17">
        <v>150</v>
      </c>
      <c r="T61" s="17"/>
      <c r="U61" s="17"/>
    </row>
    <row r="62" spans="4:21" s="140" customFormat="1" ht="25.5">
      <c r="D62" s="136">
        <v>32</v>
      </c>
      <c r="E62" s="136">
        <v>126</v>
      </c>
      <c r="F62" s="77" t="s">
        <v>234</v>
      </c>
      <c r="G62" s="77" t="s">
        <v>234</v>
      </c>
      <c r="H62" s="130" t="s">
        <v>41</v>
      </c>
      <c r="I62" s="131">
        <v>1</v>
      </c>
      <c r="J62" s="146"/>
      <c r="K62" s="17"/>
      <c r="L62" s="17"/>
      <c r="M62" s="17"/>
      <c r="N62" s="17"/>
      <c r="O62" s="17"/>
      <c r="P62" s="139"/>
      <c r="Q62" s="17"/>
      <c r="R62" s="17"/>
      <c r="S62" s="17"/>
      <c r="T62" s="17"/>
      <c r="U62" s="77" t="s">
        <v>27</v>
      </c>
    </row>
    <row r="63" spans="4:21" ht="12.75">
      <c r="D63" s="113"/>
      <c r="E63" s="113"/>
      <c r="F63" s="8" t="s">
        <v>233</v>
      </c>
      <c r="G63" s="15"/>
      <c r="H63" s="15"/>
      <c r="I63" s="15"/>
      <c r="J63" s="15">
        <f>SUM(J50:J59)</f>
        <v>18774</v>
      </c>
      <c r="K63" s="15">
        <f>SUM(K50:K59)</f>
        <v>13546</v>
      </c>
      <c r="L63" s="15"/>
      <c r="M63" s="15"/>
      <c r="N63" s="15"/>
      <c r="O63" s="15"/>
      <c r="P63" s="15"/>
      <c r="Q63" s="15">
        <f>SUM(Q50:Q59)</f>
        <v>2405</v>
      </c>
      <c r="R63" s="15">
        <f>SUM(R50:R59)</f>
        <v>1230</v>
      </c>
      <c r="S63" s="15">
        <f>SUM(S50:S59)</f>
        <v>1497</v>
      </c>
      <c r="T63" s="15"/>
      <c r="U63" s="26"/>
    </row>
    <row r="64" spans="6:21" ht="12.75">
      <c r="F64" s="71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6:21" ht="12.75">
      <c r="F65" s="71" t="s">
        <v>32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6:21" ht="15" customHeight="1">
      <c r="F66" s="243" t="s">
        <v>100</v>
      </c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</row>
    <row r="67" spans="4:21" s="129" customFormat="1" ht="12.75">
      <c r="D67" s="42">
        <v>33</v>
      </c>
      <c r="E67" s="136">
        <v>32</v>
      </c>
      <c r="F67" s="224" t="s">
        <v>150</v>
      </c>
      <c r="G67" s="224" t="s">
        <v>150</v>
      </c>
      <c r="H67" s="242" t="s">
        <v>34</v>
      </c>
      <c r="I67" s="231">
        <v>1</v>
      </c>
      <c r="J67" s="128">
        <f>K67+M67+Q67+R67+S67</f>
        <v>1025</v>
      </c>
      <c r="K67" s="245">
        <v>681</v>
      </c>
      <c r="L67" s="17"/>
      <c r="M67" s="17"/>
      <c r="N67" s="17"/>
      <c r="O67" s="17"/>
      <c r="P67" s="230">
        <v>0.25</v>
      </c>
      <c r="Q67" s="231">
        <v>170</v>
      </c>
      <c r="R67" s="17">
        <v>99</v>
      </c>
      <c r="S67" s="17">
        <v>75</v>
      </c>
      <c r="T67" s="17"/>
      <c r="U67" s="224"/>
    </row>
    <row r="68" spans="4:21" ht="12.75" customHeight="1" hidden="1">
      <c r="D68" s="42"/>
      <c r="E68" s="42"/>
      <c r="F68" s="224"/>
      <c r="G68" s="224"/>
      <c r="H68" s="242"/>
      <c r="I68" s="231"/>
      <c r="J68" s="128">
        <f>K68+M68+Q68+R68+S68</f>
        <v>0</v>
      </c>
      <c r="K68" s="245"/>
      <c r="L68" s="17"/>
      <c r="M68" s="17"/>
      <c r="N68" s="17"/>
      <c r="O68" s="17"/>
      <c r="P68" s="230"/>
      <c r="Q68" s="231"/>
      <c r="R68" s="17"/>
      <c r="S68" s="17"/>
      <c r="T68" s="17"/>
      <c r="U68" s="224"/>
    </row>
    <row r="69" spans="4:21" ht="12" customHeight="1">
      <c r="D69" s="42">
        <v>34</v>
      </c>
      <c r="E69" s="42">
        <v>33</v>
      </c>
      <c r="F69" s="224" t="s">
        <v>150</v>
      </c>
      <c r="G69" s="224" t="s">
        <v>150</v>
      </c>
      <c r="H69" s="242" t="s">
        <v>35</v>
      </c>
      <c r="I69" s="231">
        <v>1</v>
      </c>
      <c r="J69" s="128">
        <f>K69+M69+Q69+R69+S69</f>
        <v>1025</v>
      </c>
      <c r="K69" s="245">
        <v>681</v>
      </c>
      <c r="L69" s="17"/>
      <c r="M69" s="17"/>
      <c r="N69" s="17"/>
      <c r="O69" s="17"/>
      <c r="P69" s="230">
        <v>0.25</v>
      </c>
      <c r="Q69" s="231">
        <v>170</v>
      </c>
      <c r="R69" s="17">
        <v>99</v>
      </c>
      <c r="S69" s="17">
        <v>75</v>
      </c>
      <c r="T69" s="17"/>
      <c r="U69" s="134"/>
    </row>
    <row r="70" spans="4:21" ht="12.75" customHeight="1" hidden="1">
      <c r="D70" s="42">
        <v>35</v>
      </c>
      <c r="E70" s="42"/>
      <c r="F70" s="224"/>
      <c r="G70" s="224"/>
      <c r="H70" s="242"/>
      <c r="I70" s="231"/>
      <c r="J70" s="17"/>
      <c r="K70" s="245"/>
      <c r="L70" s="17"/>
      <c r="M70" s="17"/>
      <c r="N70" s="17"/>
      <c r="O70" s="17"/>
      <c r="P70" s="230"/>
      <c r="Q70" s="231"/>
      <c r="R70" s="17"/>
      <c r="S70" s="17"/>
      <c r="T70" s="17"/>
      <c r="U70" s="134"/>
    </row>
    <row r="71" spans="4:21" ht="12.75">
      <c r="D71" s="42">
        <v>35</v>
      </c>
      <c r="E71" s="42">
        <v>34</v>
      </c>
      <c r="F71" s="74" t="s">
        <v>150</v>
      </c>
      <c r="G71" s="74" t="s">
        <v>150</v>
      </c>
      <c r="H71" s="9" t="s">
        <v>34</v>
      </c>
      <c r="I71" s="23">
        <v>1</v>
      </c>
      <c r="J71" s="66">
        <f>K71+M71+Q71+R71+S71</f>
        <v>1025</v>
      </c>
      <c r="K71" s="72">
        <v>681</v>
      </c>
      <c r="L71" s="15"/>
      <c r="M71" s="15"/>
      <c r="N71" s="15"/>
      <c r="O71" s="15"/>
      <c r="P71" s="73">
        <v>0.25</v>
      </c>
      <c r="Q71" s="23">
        <v>170</v>
      </c>
      <c r="R71" s="15">
        <v>99</v>
      </c>
      <c r="S71" s="15">
        <v>75</v>
      </c>
      <c r="T71" s="15"/>
      <c r="U71" s="26"/>
    </row>
    <row r="72" spans="4:21" ht="12.75">
      <c r="D72" s="42">
        <v>36</v>
      </c>
      <c r="E72" s="42">
        <v>35</v>
      </c>
      <c r="F72" s="74" t="s">
        <v>151</v>
      </c>
      <c r="G72" s="74" t="s">
        <v>151</v>
      </c>
      <c r="H72" s="9" t="s">
        <v>34</v>
      </c>
      <c r="I72" s="23">
        <v>1</v>
      </c>
      <c r="J72" s="66">
        <f>K72+M72+Q72+R72+S72</f>
        <v>991</v>
      </c>
      <c r="K72" s="72">
        <v>681</v>
      </c>
      <c r="L72" s="15"/>
      <c r="M72" s="15"/>
      <c r="N72" s="15"/>
      <c r="O72" s="15"/>
      <c r="P72" s="73">
        <v>0.2</v>
      </c>
      <c r="Q72" s="23">
        <v>136</v>
      </c>
      <c r="R72" s="15">
        <v>99</v>
      </c>
      <c r="S72" s="15">
        <v>75</v>
      </c>
      <c r="T72" s="15"/>
      <c r="U72" s="26"/>
    </row>
    <row r="73" spans="4:21" ht="12.75">
      <c r="D73" s="136">
        <v>37</v>
      </c>
      <c r="E73" s="42">
        <v>36</v>
      </c>
      <c r="F73" s="74" t="s">
        <v>150</v>
      </c>
      <c r="G73" s="74" t="s">
        <v>150</v>
      </c>
      <c r="H73" s="9" t="s">
        <v>34</v>
      </c>
      <c r="I73" s="23">
        <v>1</v>
      </c>
      <c r="J73" s="66">
        <f>K73+M73+Q73+R73+S73</f>
        <v>923</v>
      </c>
      <c r="K73" s="72">
        <v>681</v>
      </c>
      <c r="L73" s="15"/>
      <c r="M73" s="15"/>
      <c r="N73" s="15"/>
      <c r="O73" s="15"/>
      <c r="P73" s="73">
        <v>0.1</v>
      </c>
      <c r="Q73" s="23">
        <v>68</v>
      </c>
      <c r="R73" s="15">
        <v>99</v>
      </c>
      <c r="S73" s="15">
        <v>75</v>
      </c>
      <c r="T73" s="15"/>
      <c r="U73" s="26"/>
    </row>
    <row r="74" spans="4:21" ht="12.75">
      <c r="D74" s="136">
        <v>38</v>
      </c>
      <c r="E74" s="42">
        <v>37</v>
      </c>
      <c r="F74" s="74" t="s">
        <v>151</v>
      </c>
      <c r="G74" s="74" t="s">
        <v>151</v>
      </c>
      <c r="H74" s="9" t="s">
        <v>34</v>
      </c>
      <c r="I74" s="23">
        <v>1</v>
      </c>
      <c r="J74" s="66">
        <f>K74+M74+Q74+R74+S74</f>
        <v>1025</v>
      </c>
      <c r="K74" s="72">
        <v>681</v>
      </c>
      <c r="L74" s="15"/>
      <c r="M74" s="15"/>
      <c r="N74" s="15"/>
      <c r="O74" s="15"/>
      <c r="P74" s="73">
        <v>0.25</v>
      </c>
      <c r="Q74" s="23">
        <v>170</v>
      </c>
      <c r="R74" s="15">
        <v>99</v>
      </c>
      <c r="S74" s="15">
        <v>75</v>
      </c>
      <c r="T74" s="15"/>
      <c r="U74" s="26"/>
    </row>
    <row r="75" spans="4:21" s="129" customFormat="1" ht="12.75">
      <c r="D75" s="110">
        <v>39</v>
      </c>
      <c r="E75" s="136">
        <v>38</v>
      </c>
      <c r="F75" s="135" t="s">
        <v>151</v>
      </c>
      <c r="G75" s="135" t="s">
        <v>151</v>
      </c>
      <c r="H75" s="130" t="s">
        <v>34</v>
      </c>
      <c r="I75" s="131">
        <v>1</v>
      </c>
      <c r="J75" s="128"/>
      <c r="K75" s="132"/>
      <c r="L75" s="17"/>
      <c r="M75" s="17"/>
      <c r="N75" s="17"/>
      <c r="O75" s="17"/>
      <c r="P75" s="133"/>
      <c r="Q75" s="131"/>
      <c r="R75" s="17"/>
      <c r="S75" s="17"/>
      <c r="T75" s="17"/>
      <c r="U75" s="134"/>
    </row>
    <row r="76" spans="4:21" ht="12.75">
      <c r="D76" s="136">
        <v>40</v>
      </c>
      <c r="E76" s="136">
        <v>39</v>
      </c>
      <c r="F76" s="8" t="s">
        <v>150</v>
      </c>
      <c r="G76" s="8" t="s">
        <v>150</v>
      </c>
      <c r="H76" s="24" t="s">
        <v>34</v>
      </c>
      <c r="I76" s="60">
        <v>1</v>
      </c>
      <c r="J76" s="66">
        <f aca="true" t="shared" si="2" ref="J76:J82">K76+M76+Q76+R76+S76</f>
        <v>1025</v>
      </c>
      <c r="K76" s="15">
        <v>681</v>
      </c>
      <c r="L76" s="15"/>
      <c r="M76" s="15"/>
      <c r="N76" s="15"/>
      <c r="O76" s="15"/>
      <c r="P76" s="19">
        <v>0.25</v>
      </c>
      <c r="Q76" s="15">
        <v>170</v>
      </c>
      <c r="R76" s="15">
        <v>99</v>
      </c>
      <c r="S76" s="15">
        <v>75</v>
      </c>
      <c r="T76" s="15"/>
      <c r="U76" s="26"/>
    </row>
    <row r="77" spans="4:21" s="112" customFormat="1" ht="12.75">
      <c r="D77" s="136">
        <v>41</v>
      </c>
      <c r="E77" s="110">
        <v>40</v>
      </c>
      <c r="F77" s="124" t="s">
        <v>151</v>
      </c>
      <c r="G77" s="124" t="s">
        <v>151</v>
      </c>
      <c r="H77" s="120" t="s">
        <v>34</v>
      </c>
      <c r="I77" s="121">
        <v>1</v>
      </c>
      <c r="J77" s="106">
        <f t="shared" si="2"/>
        <v>957</v>
      </c>
      <c r="K77" s="107">
        <v>681</v>
      </c>
      <c r="L77" s="107"/>
      <c r="M77" s="107"/>
      <c r="N77" s="107"/>
      <c r="O77" s="107"/>
      <c r="P77" s="111">
        <v>0.15</v>
      </c>
      <c r="Q77" s="107">
        <v>102</v>
      </c>
      <c r="R77" s="107">
        <v>99</v>
      </c>
      <c r="S77" s="107">
        <v>75</v>
      </c>
      <c r="T77" s="107"/>
      <c r="U77" s="108"/>
    </row>
    <row r="78" spans="4:21" ht="12.75">
      <c r="D78" s="42">
        <v>42</v>
      </c>
      <c r="E78" s="136">
        <v>41</v>
      </c>
      <c r="F78" s="8" t="s">
        <v>151</v>
      </c>
      <c r="G78" s="8" t="s">
        <v>151</v>
      </c>
      <c r="H78" s="24" t="s">
        <v>34</v>
      </c>
      <c r="I78" s="60">
        <v>1</v>
      </c>
      <c r="J78" s="66">
        <f t="shared" si="2"/>
        <v>923</v>
      </c>
      <c r="K78" s="15">
        <v>681</v>
      </c>
      <c r="L78" s="15"/>
      <c r="M78" s="15"/>
      <c r="N78" s="15"/>
      <c r="O78" s="15"/>
      <c r="P78" s="19">
        <v>0.1</v>
      </c>
      <c r="Q78" s="15">
        <v>68</v>
      </c>
      <c r="R78" s="15">
        <v>99</v>
      </c>
      <c r="S78" s="15">
        <v>75</v>
      </c>
      <c r="T78" s="15"/>
      <c r="U78" s="26"/>
    </row>
    <row r="79" spans="4:21" ht="12.75">
      <c r="D79" s="42">
        <v>43</v>
      </c>
      <c r="E79" s="136">
        <v>42</v>
      </c>
      <c r="F79" s="8" t="s">
        <v>150</v>
      </c>
      <c r="G79" s="8" t="s">
        <v>150</v>
      </c>
      <c r="H79" s="24" t="s">
        <v>34</v>
      </c>
      <c r="I79" s="60">
        <v>1</v>
      </c>
      <c r="J79" s="66">
        <f t="shared" si="2"/>
        <v>1025</v>
      </c>
      <c r="K79" s="15">
        <v>681</v>
      </c>
      <c r="L79" s="15"/>
      <c r="M79" s="15"/>
      <c r="N79" s="15"/>
      <c r="O79" s="15"/>
      <c r="P79" s="19">
        <v>0.25</v>
      </c>
      <c r="Q79" s="15">
        <v>170</v>
      </c>
      <c r="R79" s="15">
        <v>99</v>
      </c>
      <c r="S79" s="15">
        <v>75</v>
      </c>
      <c r="T79" s="15"/>
      <c r="U79" s="26"/>
    </row>
    <row r="80" spans="4:21" s="58" customFormat="1" ht="12.75">
      <c r="D80" s="136">
        <v>44</v>
      </c>
      <c r="E80" s="42">
        <v>43</v>
      </c>
      <c r="F80" s="8" t="s">
        <v>151</v>
      </c>
      <c r="G80" s="8" t="s">
        <v>151</v>
      </c>
      <c r="H80" s="24" t="s">
        <v>34</v>
      </c>
      <c r="I80" s="60">
        <v>1</v>
      </c>
      <c r="J80" s="66">
        <f t="shared" si="2"/>
        <v>1025</v>
      </c>
      <c r="K80" s="15">
        <v>681</v>
      </c>
      <c r="L80" s="15"/>
      <c r="M80" s="15"/>
      <c r="N80" s="15"/>
      <c r="O80" s="15"/>
      <c r="P80" s="19">
        <v>0.25</v>
      </c>
      <c r="Q80" s="15">
        <v>170</v>
      </c>
      <c r="R80" s="15">
        <v>99</v>
      </c>
      <c r="S80" s="15">
        <v>75</v>
      </c>
      <c r="T80" s="15"/>
      <c r="U80" s="26"/>
    </row>
    <row r="81" spans="4:21" s="58" customFormat="1" ht="12.75">
      <c r="D81" s="110">
        <v>45</v>
      </c>
      <c r="E81" s="42">
        <v>44</v>
      </c>
      <c r="F81" s="8" t="s">
        <v>151</v>
      </c>
      <c r="G81" s="8" t="s">
        <v>151</v>
      </c>
      <c r="H81" s="9" t="s">
        <v>34</v>
      </c>
      <c r="I81" s="23">
        <v>1</v>
      </c>
      <c r="J81" s="66">
        <f t="shared" si="2"/>
        <v>1025</v>
      </c>
      <c r="K81" s="72">
        <v>681</v>
      </c>
      <c r="L81" s="15"/>
      <c r="M81" s="15"/>
      <c r="N81" s="15"/>
      <c r="O81" s="15"/>
      <c r="P81" s="69">
        <v>0.25</v>
      </c>
      <c r="Q81" s="75">
        <v>170</v>
      </c>
      <c r="R81" s="15">
        <v>99</v>
      </c>
      <c r="S81" s="15">
        <v>75</v>
      </c>
      <c r="T81" s="15"/>
      <c r="U81" s="26"/>
    </row>
    <row r="82" spans="4:21" s="129" customFormat="1" ht="12.75">
      <c r="D82" s="110">
        <v>46</v>
      </c>
      <c r="E82" s="136">
        <v>45</v>
      </c>
      <c r="F82" s="77" t="s">
        <v>152</v>
      </c>
      <c r="G82" s="17" t="s">
        <v>150</v>
      </c>
      <c r="H82" s="137" t="s">
        <v>34</v>
      </c>
      <c r="I82" s="138">
        <v>1</v>
      </c>
      <c r="J82" s="128">
        <f t="shared" si="2"/>
        <v>923</v>
      </c>
      <c r="K82" s="17">
        <v>681</v>
      </c>
      <c r="L82" s="17"/>
      <c r="M82" s="17"/>
      <c r="N82" s="17"/>
      <c r="O82" s="17"/>
      <c r="P82" s="139">
        <v>0.15</v>
      </c>
      <c r="Q82" s="17">
        <v>68</v>
      </c>
      <c r="R82" s="17">
        <v>99</v>
      </c>
      <c r="S82" s="17">
        <v>75</v>
      </c>
      <c r="T82" s="17"/>
      <c r="U82" s="134"/>
    </row>
    <row r="83" spans="4:21" s="109" customFormat="1" ht="38.25">
      <c r="D83" s="110">
        <v>47</v>
      </c>
      <c r="E83" s="110">
        <v>46</v>
      </c>
      <c r="F83" s="8" t="s">
        <v>169</v>
      </c>
      <c r="G83" s="8" t="s">
        <v>157</v>
      </c>
      <c r="H83" s="104" t="s">
        <v>34</v>
      </c>
      <c r="I83" s="105">
        <v>1</v>
      </c>
      <c r="J83" s="106"/>
      <c r="K83" s="122"/>
      <c r="L83" s="107"/>
      <c r="M83" s="107"/>
      <c r="N83" s="107"/>
      <c r="O83" s="107"/>
      <c r="P83" s="111"/>
      <c r="Q83" s="107"/>
      <c r="R83" s="107"/>
      <c r="S83" s="107"/>
      <c r="T83" s="107"/>
      <c r="U83" s="45" t="s">
        <v>154</v>
      </c>
    </row>
    <row r="84" spans="4:21" s="109" customFormat="1" ht="25.5">
      <c r="D84" s="110">
        <v>48</v>
      </c>
      <c r="E84" s="110">
        <v>47</v>
      </c>
      <c r="F84" s="8" t="s">
        <v>169</v>
      </c>
      <c r="G84" s="8" t="s">
        <v>157</v>
      </c>
      <c r="H84" s="126" t="s">
        <v>34</v>
      </c>
      <c r="I84" s="125">
        <v>1</v>
      </c>
      <c r="J84" s="106"/>
      <c r="K84" s="122"/>
      <c r="L84" s="107"/>
      <c r="M84" s="107"/>
      <c r="N84" s="107"/>
      <c r="O84" s="107"/>
      <c r="P84" s="111"/>
      <c r="Q84" s="107"/>
      <c r="R84" s="107"/>
      <c r="S84" s="107"/>
      <c r="T84" s="107"/>
      <c r="U84" s="45" t="s">
        <v>175</v>
      </c>
    </row>
    <row r="85" spans="4:21" s="109" customFormat="1" ht="25.5">
      <c r="D85" s="110">
        <v>49</v>
      </c>
      <c r="E85" s="110">
        <v>48</v>
      </c>
      <c r="F85" s="8" t="s">
        <v>169</v>
      </c>
      <c r="G85" s="8" t="s">
        <v>157</v>
      </c>
      <c r="H85" s="126" t="s">
        <v>34</v>
      </c>
      <c r="I85" s="125">
        <v>1</v>
      </c>
      <c r="J85" s="106"/>
      <c r="K85" s="122"/>
      <c r="L85" s="107"/>
      <c r="M85" s="107"/>
      <c r="N85" s="107"/>
      <c r="O85" s="107"/>
      <c r="P85" s="111"/>
      <c r="Q85" s="107"/>
      <c r="R85" s="107"/>
      <c r="S85" s="107"/>
      <c r="T85" s="107"/>
      <c r="U85" s="45" t="s">
        <v>175</v>
      </c>
    </row>
    <row r="86" spans="4:21" s="109" customFormat="1" ht="25.5">
      <c r="D86" s="110">
        <v>50</v>
      </c>
      <c r="E86" s="110">
        <v>49</v>
      </c>
      <c r="F86" s="8" t="s">
        <v>169</v>
      </c>
      <c r="G86" s="8" t="s">
        <v>157</v>
      </c>
      <c r="H86" s="126" t="s">
        <v>34</v>
      </c>
      <c r="I86" s="125">
        <v>1</v>
      </c>
      <c r="J86" s="106"/>
      <c r="K86" s="122"/>
      <c r="L86" s="107"/>
      <c r="M86" s="107"/>
      <c r="N86" s="107"/>
      <c r="O86" s="107"/>
      <c r="P86" s="111"/>
      <c r="Q86" s="107"/>
      <c r="R86" s="107"/>
      <c r="S86" s="107"/>
      <c r="T86" s="107"/>
      <c r="U86" s="45" t="s">
        <v>175</v>
      </c>
    </row>
    <row r="87" spans="4:21" ht="12.75">
      <c r="D87" s="180"/>
      <c r="E87" s="180"/>
      <c r="F87" s="77" t="s">
        <v>215</v>
      </c>
      <c r="G87" s="15"/>
      <c r="H87" s="15"/>
      <c r="I87" s="60"/>
      <c r="J87" s="15">
        <f>SUM(J76:J82)</f>
        <v>6903</v>
      </c>
      <c r="K87" s="15">
        <f>SUM(K76:K82)</f>
        <v>4767</v>
      </c>
      <c r="L87" s="15"/>
      <c r="M87" s="15"/>
      <c r="N87" s="15"/>
      <c r="O87" s="15"/>
      <c r="P87" s="15"/>
      <c r="Q87" s="15">
        <f>SUM(Q76:Q82)</f>
        <v>918</v>
      </c>
      <c r="R87" s="15">
        <f>SUM(R76:R82)</f>
        <v>693</v>
      </c>
      <c r="S87" s="15">
        <f>SUM(S76:S82)</f>
        <v>525</v>
      </c>
      <c r="T87" s="15"/>
      <c r="U87" s="26"/>
    </row>
    <row r="88" spans="6:21" ht="12.75">
      <c r="F88" s="18"/>
      <c r="G88" s="18"/>
      <c r="H88" s="18"/>
      <c r="I88" s="31"/>
      <c r="J88" s="18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6:21" ht="26.25" customHeight="1">
      <c r="F89" s="244" t="s">
        <v>231</v>
      </c>
      <c r="G89" s="244"/>
      <c r="H89" s="244"/>
      <c r="I89" s="99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4:21" ht="14.25" customHeight="1">
      <c r="D90" s="7">
        <v>51</v>
      </c>
      <c r="E90" s="7">
        <v>50</v>
      </c>
      <c r="F90" s="8" t="s">
        <v>116</v>
      </c>
      <c r="G90" s="8" t="s">
        <v>116</v>
      </c>
      <c r="H90" s="9" t="s">
        <v>35</v>
      </c>
      <c r="I90" s="23">
        <v>1</v>
      </c>
      <c r="J90" s="66">
        <f>K90+M90+Q90+R90+S90</f>
        <v>937</v>
      </c>
      <c r="K90" s="68">
        <v>619</v>
      </c>
      <c r="L90" s="15"/>
      <c r="M90" s="15"/>
      <c r="N90" s="15"/>
      <c r="O90" s="15"/>
      <c r="P90" s="69">
        <v>0.25</v>
      </c>
      <c r="Q90" s="8">
        <v>155</v>
      </c>
      <c r="R90" s="15">
        <v>95</v>
      </c>
      <c r="S90" s="15">
        <v>68</v>
      </c>
      <c r="T90" s="15"/>
      <c r="U90" s="26"/>
    </row>
    <row r="91" spans="4:21" ht="12.75">
      <c r="D91" s="7">
        <v>52</v>
      </c>
      <c r="E91" s="7">
        <v>51</v>
      </c>
      <c r="F91" s="8" t="s">
        <v>117</v>
      </c>
      <c r="G91" s="8" t="s">
        <v>117</v>
      </c>
      <c r="H91" s="9" t="s">
        <v>35</v>
      </c>
      <c r="I91" s="23">
        <v>1</v>
      </c>
      <c r="J91" s="66">
        <f>K91+M91+Q91+R91+S91</f>
        <v>875</v>
      </c>
      <c r="K91" s="68">
        <v>619</v>
      </c>
      <c r="L91" s="15"/>
      <c r="M91" s="15"/>
      <c r="N91" s="15"/>
      <c r="O91" s="15"/>
      <c r="P91" s="69">
        <v>0.15</v>
      </c>
      <c r="Q91" s="8">
        <v>93</v>
      </c>
      <c r="R91" s="15">
        <v>95</v>
      </c>
      <c r="S91" s="15">
        <v>68</v>
      </c>
      <c r="T91" s="15"/>
      <c r="U91" s="26"/>
    </row>
    <row r="92" spans="4:21" s="109" customFormat="1" ht="12.75">
      <c r="D92" s="115">
        <v>53</v>
      </c>
      <c r="E92" s="115">
        <v>52</v>
      </c>
      <c r="F92" s="102" t="s">
        <v>116</v>
      </c>
      <c r="G92" s="124" t="s">
        <v>116</v>
      </c>
      <c r="H92" s="120" t="s">
        <v>35</v>
      </c>
      <c r="I92" s="121">
        <v>1</v>
      </c>
      <c r="J92" s="106">
        <f>K92+M92+Q92+R92+S92</f>
        <v>875</v>
      </c>
      <c r="K92" s="116">
        <v>619</v>
      </c>
      <c r="L92" s="107"/>
      <c r="M92" s="107"/>
      <c r="N92" s="107"/>
      <c r="O92" s="107"/>
      <c r="P92" s="117">
        <v>0.15</v>
      </c>
      <c r="Q92" s="102">
        <v>93</v>
      </c>
      <c r="R92" s="107">
        <v>95</v>
      </c>
      <c r="S92" s="107">
        <v>68</v>
      </c>
      <c r="T92" s="107"/>
      <c r="U92" s="102"/>
    </row>
    <row r="93" spans="4:21" ht="12.75">
      <c r="D93" s="59">
        <v>54</v>
      </c>
      <c r="E93" s="59">
        <v>53</v>
      </c>
      <c r="F93" s="8" t="s">
        <v>116</v>
      </c>
      <c r="G93" s="8" t="s">
        <v>116</v>
      </c>
      <c r="H93" s="9" t="s">
        <v>34</v>
      </c>
      <c r="I93" s="23">
        <v>1</v>
      </c>
      <c r="J93" s="66">
        <v>906</v>
      </c>
      <c r="K93" s="15">
        <v>619</v>
      </c>
      <c r="L93" s="15"/>
      <c r="M93" s="15"/>
      <c r="N93" s="15"/>
      <c r="O93" s="15"/>
      <c r="P93" s="19">
        <v>0.2</v>
      </c>
      <c r="Q93" s="15">
        <v>124</v>
      </c>
      <c r="R93" s="15">
        <v>95</v>
      </c>
      <c r="S93" s="15">
        <v>68</v>
      </c>
      <c r="T93" s="15"/>
      <c r="U93" s="26"/>
    </row>
    <row r="94" spans="4:21" s="109" customFormat="1" ht="12.75">
      <c r="D94" s="103">
        <v>55</v>
      </c>
      <c r="E94" s="103">
        <v>54</v>
      </c>
      <c r="F94" s="102" t="s">
        <v>116</v>
      </c>
      <c r="G94" s="124" t="s">
        <v>116</v>
      </c>
      <c r="H94" s="104" t="s">
        <v>34</v>
      </c>
      <c r="I94" s="105">
        <v>1</v>
      </c>
      <c r="J94" s="106">
        <f>K94+M94+Q94+R94+S94</f>
        <v>875</v>
      </c>
      <c r="K94" s="107">
        <v>619</v>
      </c>
      <c r="L94" s="107"/>
      <c r="M94" s="107"/>
      <c r="N94" s="107"/>
      <c r="O94" s="107"/>
      <c r="P94" s="111">
        <v>0.15</v>
      </c>
      <c r="Q94" s="107">
        <v>93</v>
      </c>
      <c r="R94" s="107">
        <v>95</v>
      </c>
      <c r="S94" s="107">
        <v>68</v>
      </c>
      <c r="T94" s="107"/>
      <c r="U94" s="108" t="s">
        <v>27</v>
      </c>
    </row>
    <row r="95" spans="4:21" s="109" customFormat="1" ht="12.75">
      <c r="D95" s="103">
        <v>56</v>
      </c>
      <c r="E95" s="103">
        <v>55</v>
      </c>
      <c r="F95" s="102" t="s">
        <v>118</v>
      </c>
      <c r="G95" s="124" t="s">
        <v>118</v>
      </c>
      <c r="H95" s="104" t="s">
        <v>34</v>
      </c>
      <c r="I95" s="105">
        <v>1</v>
      </c>
      <c r="J95" s="106">
        <f>K95+M95+Q95+R95+S95</f>
        <v>875</v>
      </c>
      <c r="K95" s="107">
        <v>619</v>
      </c>
      <c r="L95" s="107"/>
      <c r="M95" s="107"/>
      <c r="N95" s="107"/>
      <c r="O95" s="107"/>
      <c r="P95" s="111">
        <v>0.15</v>
      </c>
      <c r="Q95" s="107">
        <v>93</v>
      </c>
      <c r="R95" s="107">
        <v>95</v>
      </c>
      <c r="S95" s="107">
        <v>68</v>
      </c>
      <c r="T95" s="107"/>
      <c r="U95" s="107"/>
    </row>
    <row r="96" spans="4:21" ht="12.75">
      <c r="D96" s="59">
        <v>57</v>
      </c>
      <c r="E96" s="59">
        <v>56</v>
      </c>
      <c r="F96" s="8" t="s">
        <v>116</v>
      </c>
      <c r="G96" s="8" t="s">
        <v>116</v>
      </c>
      <c r="H96" s="9" t="s">
        <v>34</v>
      </c>
      <c r="I96" s="23">
        <v>1</v>
      </c>
      <c r="J96" s="66">
        <f>K96+M96+Q96+R96+S96</f>
        <v>875</v>
      </c>
      <c r="K96" s="15">
        <v>619</v>
      </c>
      <c r="L96" s="15"/>
      <c r="M96" s="15"/>
      <c r="N96" s="15"/>
      <c r="O96" s="15"/>
      <c r="P96" s="19">
        <v>0.15</v>
      </c>
      <c r="Q96" s="15">
        <v>93</v>
      </c>
      <c r="R96" s="15">
        <v>95</v>
      </c>
      <c r="S96" s="15">
        <v>68</v>
      </c>
      <c r="T96" s="15"/>
      <c r="U96" s="15" t="s">
        <v>27</v>
      </c>
    </row>
    <row r="97" spans="4:21" ht="12.75">
      <c r="D97" s="59">
        <v>58</v>
      </c>
      <c r="E97" s="59">
        <v>57</v>
      </c>
      <c r="F97" s="8" t="s">
        <v>105</v>
      </c>
      <c r="G97" s="8" t="s">
        <v>105</v>
      </c>
      <c r="H97" s="9" t="s">
        <v>34</v>
      </c>
      <c r="I97" s="23">
        <v>1</v>
      </c>
      <c r="J97" s="66">
        <f>K97+M97+Q97+R97+S97</f>
        <v>1029</v>
      </c>
      <c r="K97" s="15">
        <v>704</v>
      </c>
      <c r="L97" s="15"/>
      <c r="M97" s="15"/>
      <c r="N97" s="15"/>
      <c r="O97" s="15"/>
      <c r="P97" s="19">
        <v>0.2</v>
      </c>
      <c r="Q97" s="15">
        <v>141</v>
      </c>
      <c r="R97" s="15">
        <v>107</v>
      </c>
      <c r="S97" s="15">
        <v>77</v>
      </c>
      <c r="T97" s="15"/>
      <c r="U97" s="26"/>
    </row>
    <row r="98" spans="4:21" ht="12.75">
      <c r="D98" s="113"/>
      <c r="E98" s="113"/>
      <c r="F98" s="8" t="s">
        <v>89</v>
      </c>
      <c r="G98" s="8"/>
      <c r="H98" s="9"/>
      <c r="I98" s="23"/>
      <c r="J98" s="15">
        <f>SUM(J93:J97)</f>
        <v>4560</v>
      </c>
      <c r="K98" s="15">
        <f>SUM(K93:K97)</f>
        <v>3180</v>
      </c>
      <c r="L98" s="15"/>
      <c r="M98" s="15"/>
      <c r="N98" s="15"/>
      <c r="O98" s="15"/>
      <c r="P98" s="15"/>
      <c r="Q98" s="15">
        <f>SUM(Q93:Q97)</f>
        <v>544</v>
      </c>
      <c r="R98" s="15">
        <f>SUM(R93:R97)</f>
        <v>487</v>
      </c>
      <c r="S98" s="15">
        <f>SUM(S93:S97)</f>
        <v>349</v>
      </c>
      <c r="T98" s="15"/>
      <c r="U98" s="26"/>
    </row>
    <row r="99" spans="6:21" ht="12.75">
      <c r="F99" s="79"/>
      <c r="G99" s="79"/>
      <c r="H99" s="80"/>
      <c r="I99" s="8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32"/>
    </row>
    <row r="100" spans="6:21" ht="15.75" customHeight="1">
      <c r="F100" s="251" t="s">
        <v>103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</row>
    <row r="101" spans="4:21" ht="12.75">
      <c r="D101" s="156">
        <v>59</v>
      </c>
      <c r="E101" s="40">
        <v>58</v>
      </c>
      <c r="F101" s="8" t="s">
        <v>149</v>
      </c>
      <c r="G101" s="15" t="s">
        <v>19</v>
      </c>
      <c r="H101" s="15" t="s">
        <v>20</v>
      </c>
      <c r="I101" s="15">
        <v>1</v>
      </c>
      <c r="J101" s="66">
        <f>K101+M101+Q101+R101+S101</f>
        <v>2486</v>
      </c>
      <c r="K101" s="15">
        <v>1775</v>
      </c>
      <c r="L101" s="15"/>
      <c r="M101" s="15"/>
      <c r="N101" s="15"/>
      <c r="O101" s="15"/>
      <c r="P101" s="19">
        <v>0.15</v>
      </c>
      <c r="Q101" s="8">
        <v>266</v>
      </c>
      <c r="R101" s="15">
        <v>250</v>
      </c>
      <c r="S101" s="15">
        <v>195</v>
      </c>
      <c r="T101" s="15"/>
      <c r="U101" s="15" t="s">
        <v>27</v>
      </c>
    </row>
    <row r="102" spans="4:21" s="112" customFormat="1" ht="12.75">
      <c r="D102" s="39">
        <v>60</v>
      </c>
      <c r="E102" s="156">
        <v>59</v>
      </c>
      <c r="F102" s="107" t="s">
        <v>119</v>
      </c>
      <c r="G102" s="107" t="s">
        <v>19</v>
      </c>
      <c r="H102" s="107" t="s">
        <v>20</v>
      </c>
      <c r="I102" s="107">
        <v>1</v>
      </c>
      <c r="J102" s="106">
        <f>K102+M102+Q102+R102+S102</f>
        <v>3253</v>
      </c>
      <c r="K102" s="107">
        <v>2199</v>
      </c>
      <c r="L102" s="107"/>
      <c r="M102" s="107"/>
      <c r="N102" s="107"/>
      <c r="O102" s="107"/>
      <c r="P102" s="111">
        <v>0.25</v>
      </c>
      <c r="Q102" s="107">
        <v>550</v>
      </c>
      <c r="R102" s="107">
        <v>262</v>
      </c>
      <c r="S102" s="107">
        <v>242</v>
      </c>
      <c r="T102" s="107"/>
      <c r="U102" s="163"/>
    </row>
    <row r="103" spans="4:21" ht="25.5">
      <c r="D103" s="178">
        <v>61</v>
      </c>
      <c r="E103" s="39">
        <v>60</v>
      </c>
      <c r="F103" s="65" t="s">
        <v>119</v>
      </c>
      <c r="G103" s="15" t="s">
        <v>19</v>
      </c>
      <c r="H103" s="15" t="s">
        <v>20</v>
      </c>
      <c r="I103" s="15">
        <v>1</v>
      </c>
      <c r="J103" s="66">
        <f>K103+M103+Q103+R103+S103</f>
        <v>2486</v>
      </c>
      <c r="K103" s="15">
        <v>1775</v>
      </c>
      <c r="L103" s="15"/>
      <c r="M103" s="15"/>
      <c r="N103" s="15"/>
      <c r="O103" s="15"/>
      <c r="P103" s="19">
        <v>0.15</v>
      </c>
      <c r="Q103" s="15">
        <v>266</v>
      </c>
      <c r="R103" s="15">
        <v>250</v>
      </c>
      <c r="S103" s="15">
        <v>195</v>
      </c>
      <c r="T103" s="15"/>
      <c r="U103" s="45" t="s">
        <v>217</v>
      </c>
    </row>
    <row r="104" spans="4:21" s="129" customFormat="1" ht="15.75" customHeight="1">
      <c r="D104" s="178">
        <v>62</v>
      </c>
      <c r="E104" s="178">
        <v>61</v>
      </c>
      <c r="F104" s="77" t="s">
        <v>119</v>
      </c>
      <c r="G104" s="17" t="s">
        <v>19</v>
      </c>
      <c r="H104" s="17" t="s">
        <v>20</v>
      </c>
      <c r="I104" s="17">
        <v>1</v>
      </c>
      <c r="J104" s="128">
        <f>K104+M104+Q104+R104+S104</f>
        <v>1825</v>
      </c>
      <c r="K104" s="17">
        <v>1343</v>
      </c>
      <c r="L104" s="17"/>
      <c r="M104" s="17"/>
      <c r="N104" s="17"/>
      <c r="O104" s="17"/>
      <c r="P104" s="139">
        <v>0.1</v>
      </c>
      <c r="Q104" s="17">
        <v>134</v>
      </c>
      <c r="R104" s="17">
        <v>200</v>
      </c>
      <c r="S104" s="17">
        <v>148</v>
      </c>
      <c r="T104" s="17"/>
      <c r="U104" s="134"/>
    </row>
    <row r="105" spans="4:21" s="129" customFormat="1" ht="15.75" customHeight="1">
      <c r="D105" s="136">
        <v>63</v>
      </c>
      <c r="E105" s="178">
        <v>62</v>
      </c>
      <c r="F105" s="77" t="s">
        <v>119</v>
      </c>
      <c r="G105" s="17" t="s">
        <v>19</v>
      </c>
      <c r="H105" s="17" t="s">
        <v>20</v>
      </c>
      <c r="I105" s="17">
        <v>1</v>
      </c>
      <c r="J105" s="128"/>
      <c r="K105" s="17"/>
      <c r="L105" s="17"/>
      <c r="M105" s="17"/>
      <c r="N105" s="17"/>
      <c r="O105" s="17"/>
      <c r="P105" s="139"/>
      <c r="Q105" s="17"/>
      <c r="R105" s="17"/>
      <c r="S105" s="17"/>
      <c r="T105" s="17"/>
      <c r="U105" s="134" t="s">
        <v>27</v>
      </c>
    </row>
    <row r="106" spans="4:21" s="129" customFormat="1" ht="15.75" customHeight="1">
      <c r="D106" s="136">
        <v>64</v>
      </c>
      <c r="E106" s="136">
        <v>63</v>
      </c>
      <c r="F106" s="77" t="s">
        <v>236</v>
      </c>
      <c r="G106" s="17" t="s">
        <v>19</v>
      </c>
      <c r="H106" s="17" t="s">
        <v>20</v>
      </c>
      <c r="I106" s="17">
        <v>1</v>
      </c>
      <c r="J106" s="128"/>
      <c r="K106" s="17"/>
      <c r="L106" s="17"/>
      <c r="M106" s="17"/>
      <c r="N106" s="17"/>
      <c r="O106" s="17"/>
      <c r="P106" s="139"/>
      <c r="Q106" s="17"/>
      <c r="R106" s="17"/>
      <c r="S106" s="17"/>
      <c r="T106" s="17"/>
      <c r="U106" s="134"/>
    </row>
    <row r="107" spans="4:21" ht="12.75">
      <c r="D107" s="113"/>
      <c r="E107" s="113"/>
      <c r="F107" s="15" t="s">
        <v>92</v>
      </c>
      <c r="G107" s="15"/>
      <c r="H107" s="15"/>
      <c r="I107" s="15"/>
      <c r="J107" s="15">
        <f>SUM(J102:J102)</f>
        <v>3253</v>
      </c>
      <c r="K107" s="15">
        <f>SUM(K102:K102)</f>
        <v>2199</v>
      </c>
      <c r="L107" s="15"/>
      <c r="M107" s="15"/>
      <c r="N107" s="15"/>
      <c r="O107" s="15"/>
      <c r="P107" s="15"/>
      <c r="Q107" s="15">
        <f>SUM(Q102:Q102)</f>
        <v>550</v>
      </c>
      <c r="R107" s="15">
        <f>SUM(R102:R102)</f>
        <v>262</v>
      </c>
      <c r="S107" s="15">
        <f>SUM(S102:S102)</f>
        <v>242</v>
      </c>
      <c r="T107" s="15"/>
      <c r="U107" s="26"/>
    </row>
    <row r="108" spans="6:21" ht="12.75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32"/>
    </row>
    <row r="109" spans="6:21" ht="12.75">
      <c r="F109" s="16" t="s">
        <v>31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4:21" s="112" customFormat="1" ht="12.75">
      <c r="D110" s="42">
        <v>65</v>
      </c>
      <c r="E110" s="110">
        <v>64</v>
      </c>
      <c r="F110" s="107" t="s">
        <v>182</v>
      </c>
      <c r="G110" s="107" t="s">
        <v>24</v>
      </c>
      <c r="H110" s="107" t="s">
        <v>25</v>
      </c>
      <c r="I110" s="107">
        <v>1</v>
      </c>
      <c r="J110" s="106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8" t="s">
        <v>27</v>
      </c>
    </row>
    <row r="111" spans="4:21" s="112" customFormat="1" ht="12.75">
      <c r="D111" s="42">
        <v>66</v>
      </c>
      <c r="E111" s="42">
        <v>65</v>
      </c>
      <c r="F111" s="124" t="s">
        <v>120</v>
      </c>
      <c r="G111" s="107" t="s">
        <v>24</v>
      </c>
      <c r="H111" s="107" t="s">
        <v>25</v>
      </c>
      <c r="I111" s="107">
        <v>1</v>
      </c>
      <c r="J111" s="106">
        <f aca="true" t="shared" si="3" ref="J111:J117">K111+M111+Q111+R111+S111</f>
        <v>2131</v>
      </c>
      <c r="K111" s="107">
        <v>1368</v>
      </c>
      <c r="L111" s="111">
        <v>0.08</v>
      </c>
      <c r="M111" s="107">
        <v>109</v>
      </c>
      <c r="N111" s="107"/>
      <c r="O111" s="107"/>
      <c r="P111" s="111">
        <v>0.25</v>
      </c>
      <c r="Q111" s="107">
        <v>369</v>
      </c>
      <c r="R111" s="107">
        <v>123</v>
      </c>
      <c r="S111" s="107">
        <v>162</v>
      </c>
      <c r="T111" s="107"/>
      <c r="U111" s="108" t="s">
        <v>168</v>
      </c>
    </row>
    <row r="112" spans="4:21" ht="12.75">
      <c r="D112" s="42">
        <v>67</v>
      </c>
      <c r="E112" s="42">
        <v>66</v>
      </c>
      <c r="F112" s="8" t="s">
        <v>121</v>
      </c>
      <c r="G112" s="15" t="s">
        <v>24</v>
      </c>
      <c r="H112" s="15" t="s">
        <v>25</v>
      </c>
      <c r="I112" s="15">
        <v>1</v>
      </c>
      <c r="J112" s="66">
        <f t="shared" si="3"/>
        <v>1983</v>
      </c>
      <c r="K112" s="15">
        <v>1368</v>
      </c>
      <c r="L112" s="15"/>
      <c r="M112" s="15"/>
      <c r="N112" s="15"/>
      <c r="O112" s="15"/>
      <c r="P112" s="19">
        <v>0.25</v>
      </c>
      <c r="Q112" s="15">
        <v>342</v>
      </c>
      <c r="R112" s="15">
        <v>123</v>
      </c>
      <c r="S112" s="15">
        <v>150</v>
      </c>
      <c r="T112" s="15"/>
      <c r="U112" s="26"/>
    </row>
    <row r="113" spans="4:21" s="21" customFormat="1" ht="12.75">
      <c r="D113" s="42">
        <v>68</v>
      </c>
      <c r="E113" s="42">
        <v>67</v>
      </c>
      <c r="F113" s="8" t="s">
        <v>120</v>
      </c>
      <c r="G113" s="15" t="s">
        <v>24</v>
      </c>
      <c r="H113" s="15" t="s">
        <v>25</v>
      </c>
      <c r="I113" s="15">
        <v>1</v>
      </c>
      <c r="J113" s="66">
        <f t="shared" si="3"/>
        <v>1846</v>
      </c>
      <c r="K113" s="15">
        <v>1368</v>
      </c>
      <c r="L113" s="15"/>
      <c r="M113" s="15"/>
      <c r="N113" s="15"/>
      <c r="O113" s="15"/>
      <c r="P113" s="19">
        <v>0.15</v>
      </c>
      <c r="Q113" s="15">
        <v>205</v>
      </c>
      <c r="R113" s="15">
        <v>123</v>
      </c>
      <c r="S113" s="15">
        <v>150</v>
      </c>
      <c r="T113" s="15"/>
      <c r="U113" s="26"/>
    </row>
    <row r="114" spans="4:21" s="21" customFormat="1" ht="12.75">
      <c r="D114" s="42">
        <v>69</v>
      </c>
      <c r="E114" s="42">
        <v>68</v>
      </c>
      <c r="F114" s="8" t="s">
        <v>120</v>
      </c>
      <c r="G114" s="15" t="s">
        <v>24</v>
      </c>
      <c r="H114" s="15" t="s">
        <v>25</v>
      </c>
      <c r="I114" s="15">
        <v>1</v>
      </c>
      <c r="J114" s="66">
        <f t="shared" si="3"/>
        <v>1778</v>
      </c>
      <c r="K114" s="15">
        <v>1368</v>
      </c>
      <c r="L114" s="15"/>
      <c r="M114" s="15"/>
      <c r="N114" s="15"/>
      <c r="O114" s="15"/>
      <c r="P114" s="19">
        <v>0.1</v>
      </c>
      <c r="Q114" s="15">
        <v>137</v>
      </c>
      <c r="R114" s="15">
        <v>123</v>
      </c>
      <c r="S114" s="15">
        <v>150</v>
      </c>
      <c r="T114" s="15"/>
      <c r="U114" s="26"/>
    </row>
    <row r="115" spans="4:21" ht="12.75">
      <c r="D115" s="59">
        <v>70</v>
      </c>
      <c r="E115" s="42">
        <v>69</v>
      </c>
      <c r="F115" s="8" t="s">
        <v>120</v>
      </c>
      <c r="G115" s="15" t="s">
        <v>24</v>
      </c>
      <c r="H115" s="15" t="s">
        <v>25</v>
      </c>
      <c r="I115" s="15">
        <v>1</v>
      </c>
      <c r="J115" s="66">
        <f t="shared" si="3"/>
        <v>1983</v>
      </c>
      <c r="K115" s="15">
        <v>1368</v>
      </c>
      <c r="L115" s="15"/>
      <c r="M115" s="15"/>
      <c r="N115" s="15"/>
      <c r="O115" s="15"/>
      <c r="P115" s="19">
        <v>0.25</v>
      </c>
      <c r="Q115" s="15">
        <v>342</v>
      </c>
      <c r="R115" s="15">
        <v>123</v>
      </c>
      <c r="S115" s="15">
        <v>150</v>
      </c>
      <c r="T115" s="15"/>
      <c r="U115" s="26"/>
    </row>
    <row r="116" spans="4:21" ht="12.75">
      <c r="D116" s="103">
        <v>71</v>
      </c>
      <c r="E116" s="59">
        <v>70</v>
      </c>
      <c r="F116" s="8" t="s">
        <v>122</v>
      </c>
      <c r="G116" s="15" t="s">
        <v>24</v>
      </c>
      <c r="H116" s="15" t="s">
        <v>25</v>
      </c>
      <c r="I116" s="15">
        <v>1</v>
      </c>
      <c r="J116" s="66"/>
      <c r="K116" s="15"/>
      <c r="L116" s="15"/>
      <c r="M116" s="15"/>
      <c r="N116" s="15"/>
      <c r="O116" s="15"/>
      <c r="P116" s="19"/>
      <c r="Q116" s="15"/>
      <c r="R116" s="15"/>
      <c r="S116" s="15"/>
      <c r="T116" s="15"/>
      <c r="U116" s="26"/>
    </row>
    <row r="117" spans="4:21" s="21" customFormat="1" ht="12.75">
      <c r="D117" s="59">
        <v>72</v>
      </c>
      <c r="E117" s="103">
        <v>71</v>
      </c>
      <c r="F117" s="8" t="s">
        <v>123</v>
      </c>
      <c r="G117" s="15" t="s">
        <v>24</v>
      </c>
      <c r="H117" s="15" t="s">
        <v>25</v>
      </c>
      <c r="I117" s="15">
        <v>1</v>
      </c>
      <c r="J117" s="66">
        <f t="shared" si="3"/>
        <v>867</v>
      </c>
      <c r="K117" s="66">
        <v>630</v>
      </c>
      <c r="L117" s="68"/>
      <c r="M117" s="15"/>
      <c r="N117" s="15"/>
      <c r="O117" s="15"/>
      <c r="P117" s="69">
        <v>0.1</v>
      </c>
      <c r="Q117" s="8">
        <v>63</v>
      </c>
      <c r="R117" s="15">
        <v>105</v>
      </c>
      <c r="S117" s="17">
        <v>69</v>
      </c>
      <c r="T117" s="15"/>
      <c r="U117" s="26"/>
    </row>
    <row r="118" spans="4:21" ht="12.75">
      <c r="D118" s="59">
        <v>73</v>
      </c>
      <c r="E118" s="59">
        <v>72</v>
      </c>
      <c r="F118" s="8" t="s">
        <v>124</v>
      </c>
      <c r="G118" s="15" t="s">
        <v>24</v>
      </c>
      <c r="H118" s="15" t="s">
        <v>25</v>
      </c>
      <c r="I118" s="15">
        <v>1</v>
      </c>
      <c r="J118" s="66"/>
      <c r="K118" s="66"/>
      <c r="L118" s="68"/>
      <c r="M118" s="15"/>
      <c r="N118" s="15"/>
      <c r="O118" s="15"/>
      <c r="P118" s="69"/>
      <c r="Q118" s="8"/>
      <c r="R118" s="15"/>
      <c r="S118" s="17"/>
      <c r="T118" s="15"/>
      <c r="U118" s="26" t="s">
        <v>27</v>
      </c>
    </row>
    <row r="119" spans="4:21" ht="12.75">
      <c r="D119" s="59">
        <v>74</v>
      </c>
      <c r="E119" s="59">
        <v>73</v>
      </c>
      <c r="F119" s="8" t="s">
        <v>120</v>
      </c>
      <c r="G119" s="15" t="s">
        <v>24</v>
      </c>
      <c r="H119" s="15" t="s">
        <v>25</v>
      </c>
      <c r="I119" s="15">
        <v>1</v>
      </c>
      <c r="J119" s="66">
        <f>K119+M119+Q119+R119+S119</f>
        <v>1983</v>
      </c>
      <c r="K119" s="15">
        <v>1368</v>
      </c>
      <c r="L119" s="15"/>
      <c r="M119" s="15"/>
      <c r="N119" s="15"/>
      <c r="O119" s="15"/>
      <c r="P119" s="19">
        <v>0.25</v>
      </c>
      <c r="Q119" s="15">
        <v>342</v>
      </c>
      <c r="R119" s="15">
        <v>123</v>
      </c>
      <c r="S119" s="15">
        <v>150</v>
      </c>
      <c r="T119" s="15"/>
      <c r="U119" s="26"/>
    </row>
    <row r="120" spans="4:21" ht="12.75">
      <c r="D120" s="59">
        <v>75</v>
      </c>
      <c r="E120" s="59">
        <v>74</v>
      </c>
      <c r="F120" s="8" t="s">
        <v>120</v>
      </c>
      <c r="G120" s="15" t="s">
        <v>24</v>
      </c>
      <c r="H120" s="15" t="s">
        <v>25</v>
      </c>
      <c r="I120" s="15">
        <v>1</v>
      </c>
      <c r="J120" s="82">
        <f>K120+M120+Q120+R120+S120</f>
        <v>1983</v>
      </c>
      <c r="K120" s="47">
        <v>1368</v>
      </c>
      <c r="L120" s="47"/>
      <c r="M120" s="47"/>
      <c r="N120" s="47"/>
      <c r="O120" s="47"/>
      <c r="P120" s="48">
        <v>0.25</v>
      </c>
      <c r="Q120" s="47">
        <v>342</v>
      </c>
      <c r="R120" s="47">
        <v>123</v>
      </c>
      <c r="S120" s="47">
        <v>150</v>
      </c>
      <c r="T120" s="47"/>
      <c r="U120" s="49"/>
    </row>
    <row r="121" spans="4:21" ht="12.75">
      <c r="D121" s="59">
        <v>76</v>
      </c>
      <c r="E121" s="59">
        <v>75</v>
      </c>
      <c r="F121" s="8" t="s">
        <v>120</v>
      </c>
      <c r="G121" s="15" t="s">
        <v>24</v>
      </c>
      <c r="H121" s="15" t="s">
        <v>25</v>
      </c>
      <c r="I121" s="15">
        <v>1</v>
      </c>
      <c r="J121" s="82"/>
      <c r="K121" s="47"/>
      <c r="L121" s="47"/>
      <c r="M121" s="47"/>
      <c r="N121" s="47"/>
      <c r="O121" s="47"/>
      <c r="P121" s="48"/>
      <c r="Q121" s="47"/>
      <c r="R121" s="47"/>
      <c r="S121" s="47"/>
      <c r="T121" s="47"/>
      <c r="U121" s="49"/>
    </row>
    <row r="122" spans="4:21" s="21" customFormat="1" ht="12.75">
      <c r="D122" s="110">
        <v>77</v>
      </c>
      <c r="E122" s="59">
        <v>76</v>
      </c>
      <c r="F122" s="8" t="s">
        <v>120</v>
      </c>
      <c r="G122" s="15" t="s">
        <v>24</v>
      </c>
      <c r="H122" s="15" t="s">
        <v>25</v>
      </c>
      <c r="I122" s="15">
        <v>1</v>
      </c>
      <c r="J122" s="66"/>
      <c r="K122" s="15"/>
      <c r="L122" s="15"/>
      <c r="M122" s="15"/>
      <c r="N122" s="15"/>
      <c r="O122" s="15"/>
      <c r="P122" s="19"/>
      <c r="Q122" s="15"/>
      <c r="R122" s="15"/>
      <c r="S122" s="15"/>
      <c r="T122" s="15"/>
      <c r="U122" s="26"/>
    </row>
    <row r="123" spans="4:21" ht="12.75">
      <c r="D123" s="110">
        <v>78</v>
      </c>
      <c r="E123" s="110">
        <v>77</v>
      </c>
      <c r="F123" s="8" t="s">
        <v>126</v>
      </c>
      <c r="G123" s="15" t="s">
        <v>24</v>
      </c>
      <c r="H123" s="15" t="s">
        <v>25</v>
      </c>
      <c r="I123" s="15">
        <v>1</v>
      </c>
      <c r="J123" s="82"/>
      <c r="K123" s="47"/>
      <c r="L123" s="47"/>
      <c r="M123" s="47"/>
      <c r="N123" s="47"/>
      <c r="O123" s="47"/>
      <c r="P123" s="48"/>
      <c r="Q123" s="47"/>
      <c r="R123" s="47"/>
      <c r="S123" s="47"/>
      <c r="T123" s="47"/>
      <c r="U123" s="49"/>
    </row>
    <row r="124" spans="4:21" s="112" customFormat="1" ht="12.75">
      <c r="D124" s="136">
        <v>79</v>
      </c>
      <c r="E124" s="110">
        <v>78</v>
      </c>
      <c r="F124" s="124" t="s">
        <v>187</v>
      </c>
      <c r="G124" s="107" t="s">
        <v>24</v>
      </c>
      <c r="H124" s="107" t="s">
        <v>25</v>
      </c>
      <c r="I124" s="107">
        <v>1</v>
      </c>
      <c r="J124" s="106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8" t="s">
        <v>27</v>
      </c>
    </row>
    <row r="125" spans="4:21" s="112" customFormat="1" ht="26.25" customHeight="1">
      <c r="D125" s="136">
        <v>80</v>
      </c>
      <c r="E125" s="136">
        <v>79</v>
      </c>
      <c r="F125" s="124" t="s">
        <v>188</v>
      </c>
      <c r="G125" s="124" t="s">
        <v>189</v>
      </c>
      <c r="H125" s="107" t="s">
        <v>41</v>
      </c>
      <c r="I125" s="107"/>
      <c r="J125" s="106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8" t="s">
        <v>27</v>
      </c>
    </row>
    <row r="126" spans="4:21" s="140" customFormat="1" ht="12.75">
      <c r="D126" s="141"/>
      <c r="E126" s="141"/>
      <c r="F126" s="77" t="s">
        <v>229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34"/>
    </row>
    <row r="127" spans="6:21" ht="12.75">
      <c r="F127" s="71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32"/>
    </row>
    <row r="128" spans="6:21" ht="12.75">
      <c r="F128" s="71" t="s">
        <v>32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6:21" ht="15" customHeight="1">
      <c r="F129" s="243" t="s">
        <v>97</v>
      </c>
      <c r="G129" s="243"/>
      <c r="H129" s="243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4:21" s="129" customFormat="1" ht="12.75">
      <c r="D130" s="136">
        <v>81</v>
      </c>
      <c r="E130" s="136">
        <v>80</v>
      </c>
      <c r="F130" s="77" t="s">
        <v>151</v>
      </c>
      <c r="G130" s="77" t="s">
        <v>150</v>
      </c>
      <c r="H130" s="130" t="s">
        <v>34</v>
      </c>
      <c r="I130" s="131">
        <v>1</v>
      </c>
      <c r="J130" s="128">
        <f>K130+M130+Q130+R130+S130</f>
        <v>1025</v>
      </c>
      <c r="K130" s="132">
        <v>681</v>
      </c>
      <c r="L130" s="17"/>
      <c r="M130" s="17"/>
      <c r="N130" s="17"/>
      <c r="O130" s="17"/>
      <c r="P130" s="142">
        <v>0.25</v>
      </c>
      <c r="Q130" s="143">
        <v>170</v>
      </c>
      <c r="R130" s="17">
        <v>99</v>
      </c>
      <c r="S130" s="17">
        <v>75</v>
      </c>
      <c r="T130" s="17"/>
      <c r="U130" s="134"/>
    </row>
    <row r="131" spans="4:21" s="129" customFormat="1" ht="12.75">
      <c r="D131" s="136">
        <v>82</v>
      </c>
      <c r="E131" s="136">
        <v>81</v>
      </c>
      <c r="F131" s="77" t="s">
        <v>152</v>
      </c>
      <c r="G131" s="77" t="s">
        <v>150</v>
      </c>
      <c r="H131" s="130" t="s">
        <v>34</v>
      </c>
      <c r="I131" s="131">
        <v>1</v>
      </c>
      <c r="J131" s="128">
        <f aca="true" t="shared" si="4" ref="J131:J136">K131+M131+Q131+R131+S131</f>
        <v>1025</v>
      </c>
      <c r="K131" s="132">
        <v>681</v>
      </c>
      <c r="L131" s="17"/>
      <c r="M131" s="17"/>
      <c r="N131" s="17"/>
      <c r="O131" s="17"/>
      <c r="P131" s="142">
        <v>0.25</v>
      </c>
      <c r="Q131" s="143">
        <v>170</v>
      </c>
      <c r="R131" s="17">
        <v>99</v>
      </c>
      <c r="S131" s="17">
        <v>75</v>
      </c>
      <c r="T131" s="17"/>
      <c r="U131" s="134" t="s">
        <v>27</v>
      </c>
    </row>
    <row r="132" spans="4:21" s="129" customFormat="1" ht="12.75">
      <c r="D132" s="136">
        <v>83</v>
      </c>
      <c r="E132" s="136">
        <v>82</v>
      </c>
      <c r="F132" s="77" t="s">
        <v>151</v>
      </c>
      <c r="G132" s="77" t="s">
        <v>150</v>
      </c>
      <c r="H132" s="130" t="s">
        <v>34</v>
      </c>
      <c r="I132" s="131">
        <v>1</v>
      </c>
      <c r="J132" s="128">
        <f t="shared" si="4"/>
        <v>923</v>
      </c>
      <c r="K132" s="132">
        <v>681</v>
      </c>
      <c r="L132" s="17"/>
      <c r="M132" s="17"/>
      <c r="N132" s="17"/>
      <c r="O132" s="17"/>
      <c r="P132" s="142">
        <v>0.15</v>
      </c>
      <c r="Q132" s="131">
        <v>68</v>
      </c>
      <c r="R132" s="17">
        <v>99</v>
      </c>
      <c r="S132" s="17">
        <v>75</v>
      </c>
      <c r="T132" s="17"/>
      <c r="U132" s="134"/>
    </row>
    <row r="133" spans="4:21" s="129" customFormat="1" ht="12.75">
      <c r="D133" s="136">
        <v>84</v>
      </c>
      <c r="E133" s="136">
        <v>83</v>
      </c>
      <c r="F133" s="77" t="s">
        <v>153</v>
      </c>
      <c r="G133" s="77" t="s">
        <v>150</v>
      </c>
      <c r="H133" s="130" t="s">
        <v>34</v>
      </c>
      <c r="I133" s="131">
        <v>1</v>
      </c>
      <c r="J133" s="128">
        <f t="shared" si="4"/>
        <v>1025</v>
      </c>
      <c r="K133" s="132">
        <v>681</v>
      </c>
      <c r="L133" s="17"/>
      <c r="M133" s="17"/>
      <c r="N133" s="17"/>
      <c r="O133" s="17"/>
      <c r="P133" s="142">
        <v>0.25</v>
      </c>
      <c r="Q133" s="143">
        <v>170</v>
      </c>
      <c r="R133" s="17">
        <v>99</v>
      </c>
      <c r="S133" s="17">
        <v>75</v>
      </c>
      <c r="T133" s="17"/>
      <c r="U133" s="134" t="s">
        <v>27</v>
      </c>
    </row>
    <row r="134" spans="4:22" s="140" customFormat="1" ht="12.75">
      <c r="D134" s="110">
        <v>85</v>
      </c>
      <c r="E134" s="136">
        <v>84</v>
      </c>
      <c r="F134" s="77" t="s">
        <v>151</v>
      </c>
      <c r="G134" s="77" t="s">
        <v>150</v>
      </c>
      <c r="H134" s="130" t="s">
        <v>34</v>
      </c>
      <c r="I134" s="131">
        <v>1</v>
      </c>
      <c r="J134" s="128">
        <f t="shared" si="4"/>
        <v>1025</v>
      </c>
      <c r="K134" s="132">
        <v>681</v>
      </c>
      <c r="L134" s="17"/>
      <c r="M134" s="17"/>
      <c r="N134" s="17"/>
      <c r="O134" s="17"/>
      <c r="P134" s="142">
        <v>0.25</v>
      </c>
      <c r="Q134" s="143">
        <v>170</v>
      </c>
      <c r="R134" s="17">
        <v>99</v>
      </c>
      <c r="S134" s="17">
        <v>75</v>
      </c>
      <c r="T134" s="17"/>
      <c r="U134" s="134" t="s">
        <v>27</v>
      </c>
      <c r="V134" s="129"/>
    </row>
    <row r="135" spans="4:21" s="140" customFormat="1" ht="12.75">
      <c r="D135" s="136">
        <v>86</v>
      </c>
      <c r="E135" s="110">
        <v>85</v>
      </c>
      <c r="F135" s="77" t="s">
        <v>151</v>
      </c>
      <c r="G135" s="77" t="s">
        <v>150</v>
      </c>
      <c r="H135" s="130" t="s">
        <v>34</v>
      </c>
      <c r="I135" s="131">
        <v>1</v>
      </c>
      <c r="J135" s="128">
        <f t="shared" si="4"/>
        <v>991</v>
      </c>
      <c r="K135" s="132">
        <v>681</v>
      </c>
      <c r="L135" s="17"/>
      <c r="M135" s="17"/>
      <c r="N135" s="17"/>
      <c r="O135" s="17"/>
      <c r="P135" s="142">
        <v>0.2</v>
      </c>
      <c r="Q135" s="131">
        <v>136</v>
      </c>
      <c r="R135" s="17">
        <v>99</v>
      </c>
      <c r="S135" s="17">
        <v>75</v>
      </c>
      <c r="T135" s="17"/>
      <c r="U135" s="134"/>
    </row>
    <row r="136" spans="4:21" s="140" customFormat="1" ht="12.75">
      <c r="D136" s="136">
        <v>87</v>
      </c>
      <c r="E136" s="136">
        <v>86</v>
      </c>
      <c r="F136" s="77" t="s">
        <v>151</v>
      </c>
      <c r="G136" s="77" t="s">
        <v>150</v>
      </c>
      <c r="H136" s="130" t="s">
        <v>34</v>
      </c>
      <c r="I136" s="131">
        <v>1</v>
      </c>
      <c r="J136" s="128">
        <f t="shared" si="4"/>
        <v>957</v>
      </c>
      <c r="K136" s="132">
        <v>681</v>
      </c>
      <c r="L136" s="17"/>
      <c r="M136" s="17"/>
      <c r="N136" s="17"/>
      <c r="O136" s="17"/>
      <c r="P136" s="142">
        <v>0.15</v>
      </c>
      <c r="Q136" s="131">
        <v>102</v>
      </c>
      <c r="R136" s="17">
        <v>99</v>
      </c>
      <c r="S136" s="17">
        <v>75</v>
      </c>
      <c r="T136" s="17"/>
      <c r="U136" s="134"/>
    </row>
    <row r="137" spans="4:21" s="129" customFormat="1" ht="25.5">
      <c r="D137" s="136">
        <v>88</v>
      </c>
      <c r="E137" s="136">
        <v>87</v>
      </c>
      <c r="F137" s="77" t="s">
        <v>158</v>
      </c>
      <c r="G137" s="77" t="s">
        <v>159</v>
      </c>
      <c r="H137" s="130" t="s">
        <v>34</v>
      </c>
      <c r="I137" s="131">
        <v>1</v>
      </c>
      <c r="J137" s="128">
        <f>K137+M137+Q137+R137+S137</f>
        <v>988</v>
      </c>
      <c r="K137" s="144">
        <v>657</v>
      </c>
      <c r="L137" s="17"/>
      <c r="M137" s="17"/>
      <c r="N137" s="17"/>
      <c r="O137" s="17"/>
      <c r="P137" s="139">
        <v>0.25</v>
      </c>
      <c r="Q137" s="17">
        <v>164</v>
      </c>
      <c r="R137" s="17">
        <v>95</v>
      </c>
      <c r="S137" s="17">
        <v>72</v>
      </c>
      <c r="T137" s="17"/>
      <c r="U137" s="153" t="s">
        <v>156</v>
      </c>
    </row>
    <row r="138" spans="4:21" s="145" customFormat="1" ht="12.75">
      <c r="D138" s="136">
        <v>89</v>
      </c>
      <c r="E138" s="136">
        <v>88</v>
      </c>
      <c r="F138" s="77" t="s">
        <v>150</v>
      </c>
      <c r="G138" s="77" t="s">
        <v>33</v>
      </c>
      <c r="H138" s="130" t="s">
        <v>34</v>
      </c>
      <c r="I138" s="131">
        <v>1</v>
      </c>
      <c r="J138" s="128"/>
      <c r="K138" s="144"/>
      <c r="L138" s="17"/>
      <c r="M138" s="17"/>
      <c r="N138" s="17"/>
      <c r="O138" s="17"/>
      <c r="P138" s="139"/>
      <c r="Q138" s="17"/>
      <c r="R138" s="17"/>
      <c r="S138" s="17"/>
      <c r="T138" s="17"/>
      <c r="U138" s="134"/>
    </row>
    <row r="139" spans="4:21" s="145" customFormat="1" ht="12.75">
      <c r="D139" s="136">
        <v>90</v>
      </c>
      <c r="E139" s="136">
        <v>89</v>
      </c>
      <c r="F139" s="77" t="s">
        <v>150</v>
      </c>
      <c r="G139" s="77" t="s">
        <v>33</v>
      </c>
      <c r="H139" s="130" t="s">
        <v>34</v>
      </c>
      <c r="I139" s="131">
        <v>1</v>
      </c>
      <c r="J139" s="128">
        <f>K139+M139+Q139+R139+S139</f>
        <v>957</v>
      </c>
      <c r="K139" s="132">
        <v>681</v>
      </c>
      <c r="L139" s="17"/>
      <c r="M139" s="17"/>
      <c r="N139" s="17"/>
      <c r="O139" s="17"/>
      <c r="P139" s="142">
        <v>0.15</v>
      </c>
      <c r="Q139" s="131">
        <v>102</v>
      </c>
      <c r="R139" s="17">
        <v>99</v>
      </c>
      <c r="S139" s="17">
        <v>75</v>
      </c>
      <c r="T139" s="17"/>
      <c r="U139" s="134"/>
    </row>
    <row r="140" spans="4:21" s="145" customFormat="1" ht="12.75">
      <c r="D140" s="136">
        <v>91</v>
      </c>
      <c r="E140" s="136">
        <v>90</v>
      </c>
      <c r="F140" s="77" t="s">
        <v>150</v>
      </c>
      <c r="G140" s="77" t="s">
        <v>33</v>
      </c>
      <c r="H140" s="130" t="s">
        <v>34</v>
      </c>
      <c r="I140" s="131">
        <v>1</v>
      </c>
      <c r="J140" s="128"/>
      <c r="K140" s="144"/>
      <c r="L140" s="17"/>
      <c r="M140" s="17"/>
      <c r="N140" s="17"/>
      <c r="O140" s="17"/>
      <c r="P140" s="139"/>
      <c r="Q140" s="17"/>
      <c r="R140" s="17"/>
      <c r="S140" s="17"/>
      <c r="T140" s="17"/>
      <c r="U140" s="134"/>
    </row>
    <row r="141" spans="4:21" s="109" customFormat="1" ht="12.75">
      <c r="D141" s="110">
        <v>92</v>
      </c>
      <c r="E141" s="136">
        <v>91</v>
      </c>
      <c r="F141" s="124" t="s">
        <v>176</v>
      </c>
      <c r="G141" s="124" t="s">
        <v>33</v>
      </c>
      <c r="H141" s="126" t="s">
        <v>34</v>
      </c>
      <c r="I141" s="125">
        <v>1</v>
      </c>
      <c r="J141" s="106"/>
      <c r="K141" s="119"/>
      <c r="L141" s="107"/>
      <c r="M141" s="107"/>
      <c r="N141" s="107"/>
      <c r="O141" s="107"/>
      <c r="P141" s="117"/>
      <c r="Q141" s="125"/>
      <c r="R141" s="107"/>
      <c r="S141" s="107"/>
      <c r="T141" s="107"/>
      <c r="U141" s="108"/>
    </row>
    <row r="142" spans="4:21" s="57" customFormat="1" ht="25.5">
      <c r="D142" s="42">
        <v>93</v>
      </c>
      <c r="E142" s="110">
        <v>92</v>
      </c>
      <c r="F142" s="77" t="s">
        <v>155</v>
      </c>
      <c r="G142" s="77" t="s">
        <v>159</v>
      </c>
      <c r="H142" s="9" t="s">
        <v>34</v>
      </c>
      <c r="I142" s="23">
        <v>1</v>
      </c>
      <c r="J142" s="66"/>
      <c r="K142" s="72"/>
      <c r="L142" s="15"/>
      <c r="M142" s="15"/>
      <c r="N142" s="15"/>
      <c r="O142" s="15"/>
      <c r="P142" s="69"/>
      <c r="Q142" s="23"/>
      <c r="R142" s="15"/>
      <c r="S142" s="15"/>
      <c r="T142" s="15"/>
      <c r="U142" s="153" t="s">
        <v>156</v>
      </c>
    </row>
    <row r="143" spans="4:21" ht="25.5">
      <c r="D143" s="42">
        <v>94</v>
      </c>
      <c r="E143" s="42">
        <v>93</v>
      </c>
      <c r="F143" s="77" t="s">
        <v>155</v>
      </c>
      <c r="G143" s="77" t="s">
        <v>159</v>
      </c>
      <c r="H143" s="9" t="s">
        <v>34</v>
      </c>
      <c r="I143" s="23">
        <v>1</v>
      </c>
      <c r="J143" s="66">
        <f>K143+M143+Q143+R143+S143</f>
        <v>857</v>
      </c>
      <c r="K143" s="76">
        <v>657</v>
      </c>
      <c r="L143" s="15"/>
      <c r="M143" s="15"/>
      <c r="N143" s="15"/>
      <c r="O143" s="15"/>
      <c r="P143" s="19">
        <v>0.05</v>
      </c>
      <c r="Q143" s="15">
        <v>33</v>
      </c>
      <c r="R143" s="15">
        <v>95</v>
      </c>
      <c r="S143" s="15">
        <v>72</v>
      </c>
      <c r="T143" s="15"/>
      <c r="U143" s="153" t="s">
        <v>156</v>
      </c>
    </row>
    <row r="144" spans="4:21" ht="25.5">
      <c r="D144" s="136">
        <v>95</v>
      </c>
      <c r="E144" s="42">
        <v>94</v>
      </c>
      <c r="F144" s="77" t="s">
        <v>155</v>
      </c>
      <c r="G144" s="77" t="s">
        <v>159</v>
      </c>
      <c r="H144" s="9" t="s">
        <v>34</v>
      </c>
      <c r="I144" s="23">
        <v>1</v>
      </c>
      <c r="J144" s="66">
        <f>K144+M144+Q144+R144+S144</f>
        <v>955</v>
      </c>
      <c r="K144" s="76">
        <v>657</v>
      </c>
      <c r="L144" s="15"/>
      <c r="M144" s="15"/>
      <c r="N144" s="15"/>
      <c r="O144" s="15"/>
      <c r="P144" s="19">
        <v>0.2</v>
      </c>
      <c r="Q144" s="15">
        <v>131</v>
      </c>
      <c r="R144" s="15">
        <v>95</v>
      </c>
      <c r="S144" s="15">
        <v>72</v>
      </c>
      <c r="T144" s="15"/>
      <c r="U144" s="153" t="s">
        <v>156</v>
      </c>
    </row>
    <row r="145" spans="4:22" s="140" customFormat="1" ht="38.25">
      <c r="D145" s="136">
        <v>96</v>
      </c>
      <c r="E145" s="136">
        <v>95</v>
      </c>
      <c r="F145" s="77" t="s">
        <v>169</v>
      </c>
      <c r="G145" s="77" t="s">
        <v>157</v>
      </c>
      <c r="H145" s="130" t="s">
        <v>34</v>
      </c>
      <c r="I145" s="131">
        <v>1</v>
      </c>
      <c r="J145" s="128"/>
      <c r="K145" s="144"/>
      <c r="L145" s="17"/>
      <c r="M145" s="17"/>
      <c r="N145" s="17"/>
      <c r="O145" s="17"/>
      <c r="P145" s="139"/>
      <c r="Q145" s="17"/>
      <c r="R145" s="17"/>
      <c r="S145" s="17"/>
      <c r="T145" s="17"/>
      <c r="U145" s="189" t="s">
        <v>154</v>
      </c>
      <c r="V145" s="129"/>
    </row>
    <row r="146" spans="4:21" ht="12.75">
      <c r="D146" s="113"/>
      <c r="E146" s="113"/>
      <c r="F146" s="15" t="s">
        <v>214</v>
      </c>
      <c r="G146" s="15"/>
      <c r="H146" s="15"/>
      <c r="I146" s="60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26"/>
    </row>
    <row r="147" spans="6:21" ht="12.75"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6:21" ht="12.75">
      <c r="F148" s="16" t="s">
        <v>142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4:21" ht="12.75">
      <c r="D149" s="42">
        <v>97</v>
      </c>
      <c r="E149" s="42">
        <v>96</v>
      </c>
      <c r="F149" s="8" t="s">
        <v>116</v>
      </c>
      <c r="G149" s="8" t="s">
        <v>116</v>
      </c>
      <c r="H149" s="9" t="s">
        <v>34</v>
      </c>
      <c r="I149" s="23">
        <v>1</v>
      </c>
      <c r="J149" s="83">
        <f>K149+M149+Q149+R149+S149</f>
        <v>937</v>
      </c>
      <c r="K149" s="72">
        <v>619</v>
      </c>
      <c r="L149" s="15"/>
      <c r="M149" s="15"/>
      <c r="N149" s="15"/>
      <c r="O149" s="15"/>
      <c r="P149" s="69">
        <v>0.25</v>
      </c>
      <c r="Q149" s="23">
        <v>155</v>
      </c>
      <c r="R149" s="15">
        <v>95</v>
      </c>
      <c r="S149" s="15">
        <v>68</v>
      </c>
      <c r="T149" s="15"/>
      <c r="U149" s="26"/>
    </row>
    <row r="150" spans="4:21" s="21" customFormat="1" ht="12.75">
      <c r="D150" s="110">
        <v>98</v>
      </c>
      <c r="E150" s="42">
        <v>97</v>
      </c>
      <c r="F150" s="8" t="s">
        <v>116</v>
      </c>
      <c r="G150" s="8" t="s">
        <v>116</v>
      </c>
      <c r="H150" s="9" t="s">
        <v>34</v>
      </c>
      <c r="I150" s="23">
        <v>1</v>
      </c>
      <c r="J150" s="83">
        <f>K150+M150+Q150+R150+S150</f>
        <v>937</v>
      </c>
      <c r="K150" s="72">
        <v>619</v>
      </c>
      <c r="L150" s="15"/>
      <c r="M150" s="15"/>
      <c r="N150" s="15"/>
      <c r="O150" s="15"/>
      <c r="P150" s="69">
        <v>0.25</v>
      </c>
      <c r="Q150" s="23">
        <v>155</v>
      </c>
      <c r="R150" s="15">
        <v>95</v>
      </c>
      <c r="S150" s="15">
        <v>68</v>
      </c>
      <c r="T150" s="15"/>
      <c r="U150" s="26" t="s">
        <v>27</v>
      </c>
    </row>
    <row r="151" spans="4:21" s="109" customFormat="1" ht="13.5" customHeight="1">
      <c r="D151" s="110">
        <v>99</v>
      </c>
      <c r="E151" s="110">
        <v>98</v>
      </c>
      <c r="F151" s="102" t="s">
        <v>127</v>
      </c>
      <c r="G151" s="124" t="s">
        <v>127</v>
      </c>
      <c r="H151" s="104" t="s">
        <v>34</v>
      </c>
      <c r="I151" s="105">
        <v>1</v>
      </c>
      <c r="J151" s="123">
        <v>875</v>
      </c>
      <c r="K151" s="119">
        <v>619</v>
      </c>
      <c r="L151" s="107"/>
      <c r="M151" s="107"/>
      <c r="N151" s="107"/>
      <c r="O151" s="107"/>
      <c r="P151" s="117">
        <v>0.15</v>
      </c>
      <c r="Q151" s="105">
        <v>93</v>
      </c>
      <c r="R151" s="107">
        <v>95</v>
      </c>
      <c r="S151" s="107">
        <v>68</v>
      </c>
      <c r="T151" s="107"/>
      <c r="U151" s="102"/>
    </row>
    <row r="152" spans="4:21" s="109" customFormat="1" ht="12.75">
      <c r="D152" s="42">
        <v>100</v>
      </c>
      <c r="E152" s="110">
        <v>99</v>
      </c>
      <c r="F152" s="102" t="s">
        <v>116</v>
      </c>
      <c r="G152" s="124" t="s">
        <v>116</v>
      </c>
      <c r="H152" s="104" t="s">
        <v>34</v>
      </c>
      <c r="I152" s="105">
        <v>1</v>
      </c>
      <c r="J152" s="123">
        <f>K152+M152+Q152+R152+S152</f>
        <v>875</v>
      </c>
      <c r="K152" s="119">
        <v>619</v>
      </c>
      <c r="L152" s="107"/>
      <c r="M152" s="107"/>
      <c r="N152" s="107"/>
      <c r="O152" s="107"/>
      <c r="P152" s="117">
        <v>0.15</v>
      </c>
      <c r="Q152" s="105">
        <v>93</v>
      </c>
      <c r="R152" s="107">
        <v>95</v>
      </c>
      <c r="S152" s="107">
        <v>68</v>
      </c>
      <c r="T152" s="107"/>
      <c r="U152" s="102"/>
    </row>
    <row r="153" spans="4:21" ht="12.75">
      <c r="D153" s="42">
        <v>101</v>
      </c>
      <c r="E153" s="42">
        <v>100</v>
      </c>
      <c r="F153" s="8" t="s">
        <v>116</v>
      </c>
      <c r="G153" s="8" t="s">
        <v>116</v>
      </c>
      <c r="H153" s="9" t="s">
        <v>34</v>
      </c>
      <c r="I153" s="23">
        <v>1</v>
      </c>
      <c r="J153" s="66">
        <f>K153+M153+Q153+R153+S153</f>
        <v>875</v>
      </c>
      <c r="K153" s="15">
        <v>619</v>
      </c>
      <c r="L153" s="15"/>
      <c r="M153" s="15"/>
      <c r="N153" s="15"/>
      <c r="O153" s="15"/>
      <c r="P153" s="19">
        <v>0.15</v>
      </c>
      <c r="Q153" s="15">
        <v>93</v>
      </c>
      <c r="R153" s="15">
        <v>95</v>
      </c>
      <c r="S153" s="15">
        <v>68</v>
      </c>
      <c r="T153" s="15"/>
      <c r="U153" s="8"/>
    </row>
    <row r="154" spans="4:21" ht="12.75">
      <c r="D154" s="136">
        <v>102</v>
      </c>
      <c r="E154" s="42">
        <v>101</v>
      </c>
      <c r="F154" s="8" t="s">
        <v>116</v>
      </c>
      <c r="G154" s="8" t="s">
        <v>116</v>
      </c>
      <c r="H154" s="9" t="s">
        <v>34</v>
      </c>
      <c r="I154" s="23">
        <v>1</v>
      </c>
      <c r="J154" s="66">
        <f>K154+M154+Q154+R154+S154</f>
        <v>875</v>
      </c>
      <c r="K154" s="15">
        <v>619</v>
      </c>
      <c r="L154" s="15"/>
      <c r="M154" s="15"/>
      <c r="N154" s="15"/>
      <c r="O154" s="15"/>
      <c r="P154" s="19">
        <v>0.15</v>
      </c>
      <c r="Q154" s="15">
        <v>93</v>
      </c>
      <c r="R154" s="15">
        <v>95</v>
      </c>
      <c r="S154" s="15">
        <v>68</v>
      </c>
      <c r="T154" s="15"/>
      <c r="U154" s="8"/>
    </row>
    <row r="155" spans="4:21" s="140" customFormat="1" ht="12.75">
      <c r="D155" s="136">
        <v>103</v>
      </c>
      <c r="E155" s="136">
        <v>102</v>
      </c>
      <c r="F155" s="77" t="s">
        <v>116</v>
      </c>
      <c r="G155" s="77" t="s">
        <v>116</v>
      </c>
      <c r="H155" s="130" t="s">
        <v>34</v>
      </c>
      <c r="I155" s="131">
        <v>1</v>
      </c>
      <c r="J155" s="146">
        <f>K155+M155+Q155+R155+S155</f>
        <v>1029</v>
      </c>
      <c r="K155" s="17">
        <v>704</v>
      </c>
      <c r="L155" s="17"/>
      <c r="M155" s="17"/>
      <c r="N155" s="17"/>
      <c r="O155" s="17"/>
      <c r="P155" s="139">
        <v>0.2</v>
      </c>
      <c r="Q155" s="17">
        <v>141</v>
      </c>
      <c r="R155" s="17">
        <v>107</v>
      </c>
      <c r="S155" s="17">
        <v>77</v>
      </c>
      <c r="T155" s="17"/>
      <c r="U155" s="77"/>
    </row>
    <row r="156" spans="4:21" s="140" customFormat="1" ht="12.75">
      <c r="D156" s="136">
        <v>104</v>
      </c>
      <c r="E156" s="136">
        <v>103</v>
      </c>
      <c r="F156" s="77" t="s">
        <v>117</v>
      </c>
      <c r="G156" s="77" t="s">
        <v>117</v>
      </c>
      <c r="H156" s="130" t="s">
        <v>34</v>
      </c>
      <c r="I156" s="131">
        <v>1</v>
      </c>
      <c r="J156" s="146">
        <f>K156+M156+Q156+R156+S156</f>
        <v>1029</v>
      </c>
      <c r="K156" s="17">
        <v>704</v>
      </c>
      <c r="L156" s="17"/>
      <c r="M156" s="17"/>
      <c r="N156" s="17"/>
      <c r="O156" s="17"/>
      <c r="P156" s="139">
        <v>0.2</v>
      </c>
      <c r="Q156" s="17">
        <v>141</v>
      </c>
      <c r="R156" s="17">
        <v>107</v>
      </c>
      <c r="S156" s="17">
        <v>77</v>
      </c>
      <c r="T156" s="17"/>
      <c r="U156" s="77"/>
    </row>
    <row r="157" spans="4:21" s="140" customFormat="1" ht="12.75">
      <c r="D157" s="141"/>
      <c r="E157" s="141"/>
      <c r="F157" s="77" t="s">
        <v>89</v>
      </c>
      <c r="G157" s="17"/>
      <c r="H157" s="17"/>
      <c r="I157" s="138"/>
      <c r="J157" s="17">
        <f>SUM(J149:J156)</f>
        <v>7432</v>
      </c>
      <c r="K157" s="128">
        <f>SUM(K149:K156)</f>
        <v>5122</v>
      </c>
      <c r="L157" s="17"/>
      <c r="M157" s="17"/>
      <c r="N157" s="17"/>
      <c r="O157" s="17"/>
      <c r="P157" s="17"/>
      <c r="Q157" s="131">
        <f>SUM(Q149:Q156)</f>
        <v>964</v>
      </c>
      <c r="R157" s="17">
        <f>SUM(R149:R156)</f>
        <v>784</v>
      </c>
      <c r="S157" s="17">
        <f>SUM(S149:S156)</f>
        <v>562</v>
      </c>
      <c r="T157" s="17"/>
      <c r="U157" s="134"/>
    </row>
    <row r="158" spans="6:21" ht="12.75">
      <c r="F158" s="71"/>
      <c r="G158" s="18"/>
      <c r="H158" s="18"/>
      <c r="I158" s="18"/>
      <c r="J158" s="18"/>
      <c r="K158" s="84"/>
      <c r="L158" s="18"/>
      <c r="M158" s="18"/>
      <c r="N158" s="18"/>
      <c r="O158" s="18"/>
      <c r="P158" s="18"/>
      <c r="Q158" s="81"/>
      <c r="R158" s="18"/>
      <c r="S158" s="18"/>
      <c r="T158" s="18"/>
      <c r="U158" s="32"/>
    </row>
    <row r="159" spans="6:22" ht="12.75">
      <c r="F159" s="249" t="s">
        <v>198</v>
      </c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</row>
    <row r="160" spans="6:21" ht="12.75" customHeight="1">
      <c r="F160" s="27" t="s">
        <v>85</v>
      </c>
      <c r="G160" s="78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4:21" s="21" customFormat="1" ht="13.5" customHeight="1">
      <c r="D161" s="42">
        <v>105</v>
      </c>
      <c r="E161" s="42">
        <v>104</v>
      </c>
      <c r="F161" s="8" t="s">
        <v>143</v>
      </c>
      <c r="G161" s="15" t="s">
        <v>19</v>
      </c>
      <c r="H161" s="15" t="s">
        <v>20</v>
      </c>
      <c r="I161" s="15">
        <v>1</v>
      </c>
      <c r="J161" s="66">
        <f>K161+M161+Q161+R161+S161</f>
        <v>2486</v>
      </c>
      <c r="K161" s="15">
        <v>1775</v>
      </c>
      <c r="L161" s="15"/>
      <c r="M161" s="15"/>
      <c r="N161" s="15"/>
      <c r="O161" s="15"/>
      <c r="P161" s="19">
        <v>0.15</v>
      </c>
      <c r="Q161" s="8">
        <v>266</v>
      </c>
      <c r="R161" s="15">
        <v>250</v>
      </c>
      <c r="S161" s="15">
        <v>195</v>
      </c>
      <c r="T161" s="15"/>
      <c r="U161" s="26"/>
    </row>
    <row r="162" spans="4:21" ht="12.75">
      <c r="D162" s="113"/>
      <c r="E162" s="113"/>
      <c r="F162" s="8" t="s">
        <v>94</v>
      </c>
      <c r="G162" s="8"/>
      <c r="H162" s="15"/>
      <c r="I162" s="15"/>
      <c r="J162" s="15">
        <f>SUM(J161:J161)</f>
        <v>2486</v>
      </c>
      <c r="K162" s="15">
        <f>SUM(K161:K161)</f>
        <v>1775</v>
      </c>
      <c r="L162" s="15"/>
      <c r="M162" s="15"/>
      <c r="N162" s="15"/>
      <c r="O162" s="15"/>
      <c r="P162" s="15"/>
      <c r="Q162" s="15">
        <f>SUM(Q161:Q161)</f>
        <v>266</v>
      </c>
      <c r="R162" s="15">
        <f>SUM(R161:R161)</f>
        <v>250</v>
      </c>
      <c r="S162" s="15">
        <f>SUM(S161:S161)</f>
        <v>195</v>
      </c>
      <c r="T162" s="15"/>
      <c r="U162" s="26"/>
    </row>
    <row r="163" spans="6:21" ht="12.75">
      <c r="F163" s="79"/>
      <c r="G163" s="79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32"/>
    </row>
    <row r="164" spans="6:21" ht="12.75">
      <c r="F164" s="248" t="s">
        <v>31</v>
      </c>
      <c r="G164" s="248"/>
      <c r="H164" s="248"/>
      <c r="I164" s="248"/>
      <c r="J164" s="248"/>
      <c r="K164" s="248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4:21" s="57" customFormat="1" ht="12.75">
      <c r="D165" s="42">
        <v>106</v>
      </c>
      <c r="E165" s="42">
        <v>105</v>
      </c>
      <c r="F165" s="8" t="s">
        <v>120</v>
      </c>
      <c r="G165" s="15" t="s">
        <v>24</v>
      </c>
      <c r="H165" s="15" t="s">
        <v>25</v>
      </c>
      <c r="I165" s="15">
        <v>1</v>
      </c>
      <c r="J165" s="66">
        <f>K165+M165+Q165+R165+S165</f>
        <v>1983</v>
      </c>
      <c r="K165" s="15">
        <v>1368</v>
      </c>
      <c r="L165" s="15"/>
      <c r="M165" s="15"/>
      <c r="N165" s="15"/>
      <c r="O165" s="15"/>
      <c r="P165" s="19">
        <v>0.25</v>
      </c>
      <c r="Q165" s="15">
        <v>342</v>
      </c>
      <c r="R165" s="15">
        <v>123</v>
      </c>
      <c r="S165" s="15">
        <v>150</v>
      </c>
      <c r="T165" s="15"/>
      <c r="U165" s="26"/>
    </row>
    <row r="166" spans="4:21" s="57" customFormat="1" ht="12.75">
      <c r="D166" s="42">
        <v>107</v>
      </c>
      <c r="E166" s="42">
        <v>106</v>
      </c>
      <c r="F166" s="8" t="s">
        <v>128</v>
      </c>
      <c r="G166" s="15" t="s">
        <v>24</v>
      </c>
      <c r="H166" s="15" t="s">
        <v>25</v>
      </c>
      <c r="I166" s="15">
        <v>1</v>
      </c>
      <c r="J166" s="66">
        <f>K166+M166+Q166+R166+S166</f>
        <v>1846</v>
      </c>
      <c r="K166" s="15">
        <v>1368</v>
      </c>
      <c r="L166" s="15"/>
      <c r="M166" s="15"/>
      <c r="N166" s="15"/>
      <c r="O166" s="15"/>
      <c r="P166" s="19">
        <v>0.15</v>
      </c>
      <c r="Q166" s="15">
        <v>205</v>
      </c>
      <c r="R166" s="15">
        <v>123</v>
      </c>
      <c r="S166" s="15">
        <v>150</v>
      </c>
      <c r="T166" s="15"/>
      <c r="U166" s="26"/>
    </row>
    <row r="167" spans="4:21" s="57" customFormat="1" ht="12.75">
      <c r="D167" s="42">
        <v>108</v>
      </c>
      <c r="E167" s="42">
        <v>107</v>
      </c>
      <c r="F167" s="8" t="s">
        <v>120</v>
      </c>
      <c r="G167" s="15" t="s">
        <v>24</v>
      </c>
      <c r="H167" s="15" t="s">
        <v>25</v>
      </c>
      <c r="I167" s="15">
        <v>1</v>
      </c>
      <c r="J167" s="66">
        <f>K167+M167+Q167+R167+S167</f>
        <v>1983</v>
      </c>
      <c r="K167" s="15">
        <v>1368</v>
      </c>
      <c r="L167" s="15"/>
      <c r="M167" s="15"/>
      <c r="N167" s="15"/>
      <c r="O167" s="15"/>
      <c r="P167" s="19">
        <v>0.25</v>
      </c>
      <c r="Q167" s="15">
        <v>342</v>
      </c>
      <c r="R167" s="15">
        <v>123</v>
      </c>
      <c r="S167" s="15">
        <v>150</v>
      </c>
      <c r="T167" s="15"/>
      <c r="U167" s="26"/>
    </row>
    <row r="168" spans="4:21" s="21" customFormat="1" ht="12.75">
      <c r="D168" s="42">
        <v>109</v>
      </c>
      <c r="E168" s="42">
        <v>108</v>
      </c>
      <c r="F168" s="85" t="s">
        <v>113</v>
      </c>
      <c r="G168" s="61" t="s">
        <v>24</v>
      </c>
      <c r="H168" s="61" t="s">
        <v>25</v>
      </c>
      <c r="I168" s="61">
        <v>1</v>
      </c>
      <c r="J168" s="86"/>
      <c r="K168" s="86"/>
      <c r="L168" s="87"/>
      <c r="M168" s="61"/>
      <c r="N168" s="61"/>
      <c r="O168" s="61"/>
      <c r="P168" s="88"/>
      <c r="Q168" s="85"/>
      <c r="R168" s="61"/>
      <c r="S168" s="62"/>
      <c r="T168" s="61"/>
      <c r="U168" s="63"/>
    </row>
    <row r="169" spans="4:21" s="57" customFormat="1" ht="12.75">
      <c r="D169" s="183"/>
      <c r="E169" s="183"/>
      <c r="F169" s="77" t="s">
        <v>91</v>
      </c>
      <c r="G169" s="15"/>
      <c r="H169" s="15"/>
      <c r="I169" s="15"/>
      <c r="J169" s="15">
        <f>SUM(J167:J167)</f>
        <v>1983</v>
      </c>
      <c r="K169" s="15">
        <f>SUM(K167:K167)</f>
        <v>1368</v>
      </c>
      <c r="L169" s="15"/>
      <c r="M169" s="15"/>
      <c r="N169" s="15"/>
      <c r="O169" s="15"/>
      <c r="P169" s="15"/>
      <c r="Q169" s="15">
        <f>SUM(Q167:Q167)</f>
        <v>342</v>
      </c>
      <c r="R169" s="15">
        <f>SUM(R167:R167)</f>
        <v>123</v>
      </c>
      <c r="S169" s="15">
        <f>SUM(S167:S167)</f>
        <v>150</v>
      </c>
      <c r="T169" s="15"/>
      <c r="U169" s="26"/>
    </row>
    <row r="170" spans="6:21" ht="12.75"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6:21" ht="12.75">
      <c r="F171" s="16" t="s">
        <v>32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6:21" ht="12.75">
      <c r="F172" s="16" t="s">
        <v>83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4:21" ht="12.75">
      <c r="D173" s="42">
        <v>110</v>
      </c>
      <c r="E173" s="42">
        <v>109</v>
      </c>
      <c r="F173" s="8" t="s">
        <v>150</v>
      </c>
      <c r="G173" s="8" t="s">
        <v>150</v>
      </c>
      <c r="H173" s="9" t="s">
        <v>34</v>
      </c>
      <c r="I173" s="23">
        <v>1</v>
      </c>
      <c r="J173" s="66">
        <f>K173+M173+Q173+R173+S173</f>
        <v>957</v>
      </c>
      <c r="K173" s="72">
        <v>681</v>
      </c>
      <c r="L173" s="15"/>
      <c r="M173" s="15"/>
      <c r="N173" s="15"/>
      <c r="O173" s="15"/>
      <c r="P173" s="69">
        <v>0.15</v>
      </c>
      <c r="Q173" s="23">
        <v>102</v>
      </c>
      <c r="R173" s="15">
        <v>99</v>
      </c>
      <c r="S173" s="15">
        <v>75</v>
      </c>
      <c r="T173" s="15"/>
      <c r="U173" s="26"/>
    </row>
    <row r="174" spans="4:21" ht="12.75">
      <c r="D174" s="42">
        <v>111</v>
      </c>
      <c r="E174" s="42">
        <v>110</v>
      </c>
      <c r="F174" s="8" t="s">
        <v>150</v>
      </c>
      <c r="G174" s="8" t="s">
        <v>150</v>
      </c>
      <c r="H174" s="9" t="s">
        <v>34</v>
      </c>
      <c r="I174" s="23">
        <v>1</v>
      </c>
      <c r="J174" s="66">
        <f>K174+M174+Q174+R174+S174</f>
        <v>957</v>
      </c>
      <c r="K174" s="72">
        <v>681</v>
      </c>
      <c r="L174" s="15"/>
      <c r="M174" s="15"/>
      <c r="N174" s="15"/>
      <c r="O174" s="15"/>
      <c r="P174" s="69">
        <v>0.15</v>
      </c>
      <c r="Q174" s="23">
        <v>102</v>
      </c>
      <c r="R174" s="15">
        <v>99</v>
      </c>
      <c r="S174" s="15">
        <v>75</v>
      </c>
      <c r="T174" s="15"/>
      <c r="U174" s="26"/>
    </row>
    <row r="175" spans="4:21" ht="12.75">
      <c r="D175" s="42">
        <v>112</v>
      </c>
      <c r="E175" s="42">
        <v>111</v>
      </c>
      <c r="F175" s="8" t="s">
        <v>151</v>
      </c>
      <c r="G175" s="8" t="s">
        <v>151</v>
      </c>
      <c r="H175" s="9" t="s">
        <v>34</v>
      </c>
      <c r="I175" s="23">
        <v>1</v>
      </c>
      <c r="J175" s="66">
        <f>K175+M175+Q175+R175+S175</f>
        <v>923</v>
      </c>
      <c r="K175" s="76">
        <v>681</v>
      </c>
      <c r="L175" s="15"/>
      <c r="M175" s="15"/>
      <c r="N175" s="15"/>
      <c r="O175" s="15"/>
      <c r="P175" s="19">
        <v>0.1</v>
      </c>
      <c r="Q175" s="15">
        <v>68</v>
      </c>
      <c r="R175" s="15">
        <v>99</v>
      </c>
      <c r="S175" s="15">
        <v>75</v>
      </c>
      <c r="T175" s="15"/>
      <c r="U175" s="26"/>
    </row>
    <row r="176" spans="4:21" ht="12.75">
      <c r="D176" s="110">
        <v>113</v>
      </c>
      <c r="E176" s="42">
        <v>112</v>
      </c>
      <c r="F176" s="8" t="s">
        <v>150</v>
      </c>
      <c r="G176" s="8" t="s">
        <v>150</v>
      </c>
      <c r="H176" s="9" t="s">
        <v>34</v>
      </c>
      <c r="I176" s="23">
        <v>1</v>
      </c>
      <c r="J176" s="66">
        <f>K176+M176+Q176+R176+S176</f>
        <v>957</v>
      </c>
      <c r="K176" s="76">
        <v>681</v>
      </c>
      <c r="L176" s="15"/>
      <c r="M176" s="15"/>
      <c r="N176" s="15"/>
      <c r="O176" s="15"/>
      <c r="P176" s="19">
        <v>0.15</v>
      </c>
      <c r="Q176" s="15">
        <v>102</v>
      </c>
      <c r="R176" s="15">
        <v>99</v>
      </c>
      <c r="S176" s="15">
        <v>75</v>
      </c>
      <c r="T176" s="15"/>
      <c r="U176" s="26"/>
    </row>
    <row r="177" spans="4:21" s="109" customFormat="1" ht="39.75" customHeight="1">
      <c r="D177" s="209">
        <v>114</v>
      </c>
      <c r="E177" s="209">
        <v>113</v>
      </c>
      <c r="F177" s="124" t="s">
        <v>158</v>
      </c>
      <c r="G177" s="124" t="s">
        <v>160</v>
      </c>
      <c r="H177" s="104" t="s">
        <v>34</v>
      </c>
      <c r="I177" s="105">
        <v>1</v>
      </c>
      <c r="J177" s="106"/>
      <c r="K177" s="119"/>
      <c r="L177" s="107"/>
      <c r="M177" s="107"/>
      <c r="N177" s="107"/>
      <c r="O177" s="107"/>
      <c r="P177" s="117"/>
      <c r="Q177" s="105"/>
      <c r="R177" s="107"/>
      <c r="S177" s="107"/>
      <c r="T177" s="107"/>
      <c r="U177" s="124" t="s">
        <v>154</v>
      </c>
    </row>
    <row r="178" spans="4:21" ht="12.75">
      <c r="D178" s="113"/>
      <c r="E178" s="113"/>
      <c r="F178" s="8" t="s">
        <v>90</v>
      </c>
      <c r="G178" s="8"/>
      <c r="H178" s="9"/>
      <c r="I178" s="23"/>
      <c r="J178" s="20">
        <f>SUM(J175:J176)</f>
        <v>1880</v>
      </c>
      <c r="K178" s="76">
        <f>SUM(K175:K176)</f>
        <v>1362</v>
      </c>
      <c r="L178" s="15"/>
      <c r="M178" s="15"/>
      <c r="N178" s="15"/>
      <c r="O178" s="15"/>
      <c r="P178" s="15"/>
      <c r="Q178" s="15">
        <f>SUM(Q175:Q176)</f>
        <v>170</v>
      </c>
      <c r="R178" s="15">
        <f>SUM(R175:R176)</f>
        <v>198</v>
      </c>
      <c r="S178" s="15">
        <f>SUM(S175:S176)</f>
        <v>150</v>
      </c>
      <c r="T178" s="15"/>
      <c r="U178" s="26"/>
    </row>
    <row r="179" spans="3:21" ht="12.75">
      <c r="C179" s="154"/>
      <c r="D179" s="197"/>
      <c r="E179" s="197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6:21" ht="13.5" customHeight="1">
      <c r="F180" s="16" t="s">
        <v>99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4:21" ht="12.75">
      <c r="D181" s="42">
        <v>115</v>
      </c>
      <c r="E181" s="42">
        <v>114</v>
      </c>
      <c r="F181" s="8" t="s">
        <v>117</v>
      </c>
      <c r="G181" s="8" t="s">
        <v>117</v>
      </c>
      <c r="H181" s="9" t="s">
        <v>34</v>
      </c>
      <c r="I181" s="23">
        <v>1</v>
      </c>
      <c r="J181" s="66">
        <f>K181+M181+Q181+R181+S181</f>
        <v>875</v>
      </c>
      <c r="K181" s="15">
        <v>619</v>
      </c>
      <c r="L181" s="15"/>
      <c r="M181" s="15"/>
      <c r="N181" s="15"/>
      <c r="O181" s="15"/>
      <c r="P181" s="19">
        <v>0.15</v>
      </c>
      <c r="Q181" s="15">
        <v>93</v>
      </c>
      <c r="R181" s="15">
        <v>95</v>
      </c>
      <c r="S181" s="15">
        <v>68</v>
      </c>
      <c r="T181" s="15"/>
      <c r="U181" s="26"/>
    </row>
    <row r="182" spans="4:21" ht="12.75">
      <c r="D182" s="42">
        <v>116</v>
      </c>
      <c r="E182" s="42">
        <v>115</v>
      </c>
      <c r="F182" s="8" t="s">
        <v>117</v>
      </c>
      <c r="G182" s="8" t="s">
        <v>117</v>
      </c>
      <c r="H182" s="9" t="s">
        <v>34</v>
      </c>
      <c r="I182" s="23">
        <v>1</v>
      </c>
      <c r="J182" s="66">
        <f>K182+M182+Q182+R182+S182</f>
        <v>937</v>
      </c>
      <c r="K182" s="15">
        <v>619</v>
      </c>
      <c r="L182" s="15"/>
      <c r="M182" s="15"/>
      <c r="N182" s="15"/>
      <c r="O182" s="15"/>
      <c r="P182" s="19">
        <v>0.25</v>
      </c>
      <c r="Q182" s="15">
        <v>155</v>
      </c>
      <c r="R182" s="15">
        <v>95</v>
      </c>
      <c r="S182" s="15">
        <v>68</v>
      </c>
      <c r="T182" s="15"/>
      <c r="U182" s="26"/>
    </row>
    <row r="183" spans="4:21" ht="12.75">
      <c r="D183" s="42">
        <v>117</v>
      </c>
      <c r="E183" s="42">
        <v>116</v>
      </c>
      <c r="F183" s="8" t="s">
        <v>116</v>
      </c>
      <c r="G183" s="8" t="s">
        <v>116</v>
      </c>
      <c r="H183" s="9" t="s">
        <v>34</v>
      </c>
      <c r="I183" s="23">
        <v>1</v>
      </c>
      <c r="J183" s="66"/>
      <c r="K183" s="15"/>
      <c r="L183" s="15"/>
      <c r="M183" s="15"/>
      <c r="N183" s="15"/>
      <c r="O183" s="15"/>
      <c r="P183" s="19"/>
      <c r="Q183" s="15"/>
      <c r="R183" s="15"/>
      <c r="S183" s="15"/>
      <c r="T183" s="15"/>
      <c r="U183" s="26" t="s">
        <v>27</v>
      </c>
    </row>
    <row r="184" spans="4:21" ht="12.75">
      <c r="D184" s="113"/>
      <c r="E184" s="113"/>
      <c r="F184" s="8" t="s">
        <v>88</v>
      </c>
      <c r="G184" s="50"/>
      <c r="H184" s="51"/>
      <c r="I184" s="100"/>
      <c r="J184" s="47">
        <f>SUM(J181:J182)</f>
        <v>1812</v>
      </c>
      <c r="K184" s="47">
        <f>SUM(K181:K182)</f>
        <v>1238</v>
      </c>
      <c r="L184" s="47"/>
      <c r="M184" s="47"/>
      <c r="N184" s="47"/>
      <c r="O184" s="47"/>
      <c r="P184" s="47"/>
      <c r="Q184" s="47">
        <f>SUM(Q181:Q182)</f>
        <v>248</v>
      </c>
      <c r="R184" s="47">
        <f>SUM(R181:R182)</f>
        <v>190</v>
      </c>
      <c r="S184" s="47">
        <f>SUM(S181:S182)</f>
        <v>136</v>
      </c>
      <c r="T184" s="47"/>
      <c r="U184" s="49"/>
    </row>
    <row r="185" spans="4:21" ht="12.75">
      <c r="D185" s="154"/>
      <c r="E185" s="154"/>
      <c r="F185" s="79"/>
      <c r="G185" s="52"/>
      <c r="H185" s="53"/>
      <c r="I185" s="196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5"/>
    </row>
    <row r="186" spans="6:21" ht="25.5" customHeight="1">
      <c r="F186" s="250" t="s">
        <v>228</v>
      </c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</row>
    <row r="187" spans="4:21" s="140" customFormat="1" ht="25.5">
      <c r="D187" s="136">
        <v>118</v>
      </c>
      <c r="E187" s="136">
        <v>117</v>
      </c>
      <c r="F187" s="77" t="s">
        <v>196</v>
      </c>
      <c r="G187" s="177" t="s">
        <v>197</v>
      </c>
      <c r="H187" s="17" t="s">
        <v>41</v>
      </c>
      <c r="I187" s="17"/>
      <c r="J187" s="12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34" t="s">
        <v>27</v>
      </c>
    </row>
    <row r="188" spans="4:21" ht="12.75">
      <c r="D188" s="136"/>
      <c r="E188" s="136"/>
      <c r="F188" s="17" t="s">
        <v>94</v>
      </c>
      <c r="G188" s="77"/>
      <c r="H188" s="17"/>
      <c r="I188" s="17"/>
      <c r="J188" s="128"/>
      <c r="K188" s="17"/>
      <c r="L188" s="17"/>
      <c r="M188" s="17"/>
      <c r="N188" s="17"/>
      <c r="O188" s="17"/>
      <c r="P188" s="139"/>
      <c r="Q188" s="17"/>
      <c r="R188" s="17"/>
      <c r="S188" s="17"/>
      <c r="T188" s="17"/>
      <c r="U188" s="134"/>
    </row>
    <row r="189" spans="4:21" ht="12.75">
      <c r="D189" s="197"/>
      <c r="E189" s="197"/>
      <c r="F189" s="198"/>
      <c r="G189" s="71"/>
      <c r="H189" s="198"/>
      <c r="I189" s="198"/>
      <c r="J189" s="199"/>
      <c r="K189" s="198"/>
      <c r="L189" s="198"/>
      <c r="M189" s="198"/>
      <c r="N189" s="198"/>
      <c r="O189" s="198"/>
      <c r="P189" s="200"/>
      <c r="Q189" s="198"/>
      <c r="R189" s="198"/>
      <c r="S189" s="198"/>
      <c r="T189" s="198"/>
      <c r="U189" s="201"/>
    </row>
    <row r="190" spans="6:21" ht="12.75">
      <c r="F190" s="78" t="s">
        <v>95</v>
      </c>
      <c r="G190" s="52"/>
      <c r="H190" s="53"/>
      <c r="I190" s="53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5"/>
    </row>
    <row r="191" spans="6:21" ht="12.75">
      <c r="F191" s="52"/>
      <c r="G191" s="52"/>
      <c r="H191" s="53"/>
      <c r="I191" s="53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5"/>
    </row>
    <row r="192" spans="6:21" ht="12.75">
      <c r="F192" s="78" t="s">
        <v>96</v>
      </c>
      <c r="G192" s="52"/>
      <c r="H192" s="53"/>
      <c r="I192" s="53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5"/>
    </row>
    <row r="193" spans="4:21" s="112" customFormat="1" ht="12.75">
      <c r="D193" s="110">
        <v>119</v>
      </c>
      <c r="E193" s="110">
        <v>118</v>
      </c>
      <c r="F193" s="107" t="s">
        <v>129</v>
      </c>
      <c r="G193" s="102" t="s">
        <v>36</v>
      </c>
      <c r="H193" s="107" t="s">
        <v>20</v>
      </c>
      <c r="I193" s="107">
        <v>1</v>
      </c>
      <c r="J193" s="108">
        <f>K193+M193+Q193+R193+S193+T193</f>
        <v>2278</v>
      </c>
      <c r="K193" s="107">
        <v>1773</v>
      </c>
      <c r="L193" s="107"/>
      <c r="M193" s="107"/>
      <c r="N193" s="107"/>
      <c r="O193" s="107"/>
      <c r="P193" s="111">
        <v>0.15</v>
      </c>
      <c r="Q193" s="107">
        <v>178</v>
      </c>
      <c r="R193" s="107">
        <v>132</v>
      </c>
      <c r="S193" s="107">
        <v>195</v>
      </c>
      <c r="T193" s="107"/>
      <c r="U193" s="108"/>
    </row>
    <row r="194" spans="4:22" s="140" customFormat="1" ht="12.75">
      <c r="D194" s="136">
        <v>120</v>
      </c>
      <c r="E194" s="136">
        <v>119</v>
      </c>
      <c r="F194" s="17" t="s">
        <v>129</v>
      </c>
      <c r="G194" s="77" t="s">
        <v>36</v>
      </c>
      <c r="H194" s="17" t="s">
        <v>20</v>
      </c>
      <c r="I194" s="17">
        <v>1</v>
      </c>
      <c r="J194" s="128">
        <f>K194+M194+Q194+R194+S194</f>
        <v>1929</v>
      </c>
      <c r="K194" s="17">
        <v>1328</v>
      </c>
      <c r="L194" s="17"/>
      <c r="M194" s="17"/>
      <c r="N194" s="17"/>
      <c r="O194" s="17"/>
      <c r="P194" s="139">
        <v>0.25</v>
      </c>
      <c r="Q194" s="17">
        <v>332</v>
      </c>
      <c r="R194" s="17">
        <v>123</v>
      </c>
      <c r="S194" s="17">
        <v>146</v>
      </c>
      <c r="T194" s="17"/>
      <c r="U194" s="134"/>
      <c r="V194" s="129"/>
    </row>
    <row r="195" spans="4:21" s="21" customFormat="1" ht="12.75">
      <c r="D195" s="42">
        <v>121</v>
      </c>
      <c r="E195" s="42">
        <v>120</v>
      </c>
      <c r="F195" s="15" t="s">
        <v>130</v>
      </c>
      <c r="G195" s="102" t="s">
        <v>36</v>
      </c>
      <c r="H195" s="15" t="s">
        <v>20</v>
      </c>
      <c r="I195" s="15">
        <v>1</v>
      </c>
      <c r="J195" s="66">
        <f>K195+M195+Q195+R195+S195</f>
        <v>1929</v>
      </c>
      <c r="K195" s="15">
        <v>1328</v>
      </c>
      <c r="L195" s="15"/>
      <c r="M195" s="15"/>
      <c r="N195" s="15"/>
      <c r="O195" s="15"/>
      <c r="P195" s="19">
        <v>0.25</v>
      </c>
      <c r="Q195" s="15">
        <v>332</v>
      </c>
      <c r="R195" s="15">
        <v>123</v>
      </c>
      <c r="S195" s="15">
        <v>146</v>
      </c>
      <c r="T195" s="15"/>
      <c r="U195" s="45" t="s">
        <v>22</v>
      </c>
    </row>
    <row r="196" spans="4:22" s="140" customFormat="1" ht="12.75">
      <c r="D196" s="136">
        <v>122</v>
      </c>
      <c r="E196" s="136">
        <v>121</v>
      </c>
      <c r="F196" s="17" t="s">
        <v>129</v>
      </c>
      <c r="G196" s="77" t="s">
        <v>36</v>
      </c>
      <c r="H196" s="17" t="s">
        <v>20</v>
      </c>
      <c r="I196" s="17">
        <v>1</v>
      </c>
      <c r="J196" s="128">
        <f>K196+M196+Q196+R196+S196</f>
        <v>1730</v>
      </c>
      <c r="K196" s="17">
        <v>1328</v>
      </c>
      <c r="L196" s="17"/>
      <c r="M196" s="17"/>
      <c r="N196" s="17"/>
      <c r="O196" s="17"/>
      <c r="P196" s="139">
        <v>0.1</v>
      </c>
      <c r="Q196" s="17">
        <v>133</v>
      </c>
      <c r="R196" s="17">
        <v>123</v>
      </c>
      <c r="S196" s="17">
        <v>146</v>
      </c>
      <c r="T196" s="17"/>
      <c r="U196" s="134"/>
      <c r="V196" s="129"/>
    </row>
    <row r="197" spans="4:21" ht="12.75">
      <c r="D197" s="113"/>
      <c r="E197" s="113"/>
      <c r="F197" s="8" t="s">
        <v>91</v>
      </c>
      <c r="G197" s="8"/>
      <c r="H197" s="8"/>
      <c r="I197" s="8"/>
      <c r="J197" s="15">
        <f>SUM(J193:J195)</f>
        <v>6136</v>
      </c>
      <c r="K197" s="15">
        <f>SUM(K193:K195)</f>
        <v>4429</v>
      </c>
      <c r="L197" s="15"/>
      <c r="M197" s="15"/>
      <c r="N197" s="15"/>
      <c r="O197" s="15"/>
      <c r="P197" s="15"/>
      <c r="Q197" s="15">
        <f>SUM(Q193:Q195)</f>
        <v>842</v>
      </c>
      <c r="R197" s="15">
        <f>SUM(R193:R195)</f>
        <v>378</v>
      </c>
      <c r="S197" s="15">
        <f>SUM(S193:S195)</f>
        <v>487</v>
      </c>
      <c r="T197" s="15"/>
      <c r="U197" s="26"/>
    </row>
    <row r="198" spans="6:21" ht="12.75">
      <c r="F198" s="52"/>
      <c r="G198" s="52"/>
      <c r="H198" s="53"/>
      <c r="I198" s="53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5"/>
    </row>
    <row r="199" spans="6:21" ht="12.75">
      <c r="F199" s="46" t="s">
        <v>210</v>
      </c>
      <c r="G199" s="18"/>
      <c r="H199" s="18"/>
      <c r="I199" s="18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4:21" ht="25.5">
      <c r="D200" s="42">
        <v>123</v>
      </c>
      <c r="E200" s="42">
        <v>122</v>
      </c>
      <c r="F200" s="89" t="s">
        <v>141</v>
      </c>
      <c r="G200" s="9" t="s">
        <v>37</v>
      </c>
      <c r="H200" s="9" t="s">
        <v>20</v>
      </c>
      <c r="I200" s="23">
        <v>1</v>
      </c>
      <c r="J200" s="83">
        <f>K200+M200+Q200+R200+S200</f>
        <v>2366</v>
      </c>
      <c r="K200" s="15">
        <v>1773</v>
      </c>
      <c r="L200" s="15"/>
      <c r="M200" s="15"/>
      <c r="N200" s="15"/>
      <c r="O200" s="15"/>
      <c r="P200" s="19">
        <v>0.15</v>
      </c>
      <c r="Q200" s="15">
        <v>266</v>
      </c>
      <c r="R200" s="15">
        <v>132</v>
      </c>
      <c r="S200" s="15">
        <v>195</v>
      </c>
      <c r="T200" s="15"/>
      <c r="U200" s="26"/>
    </row>
    <row r="201" spans="4:21" ht="25.5">
      <c r="D201" s="42">
        <v>124</v>
      </c>
      <c r="E201" s="42">
        <v>123</v>
      </c>
      <c r="F201" s="89" t="s">
        <v>141</v>
      </c>
      <c r="G201" s="9" t="s">
        <v>37</v>
      </c>
      <c r="H201" s="9" t="s">
        <v>20</v>
      </c>
      <c r="I201" s="23">
        <v>1</v>
      </c>
      <c r="J201" s="83">
        <f>K201+M201+Q201+R201+S201</f>
        <v>2140</v>
      </c>
      <c r="K201" s="15">
        <v>1659</v>
      </c>
      <c r="L201" s="15"/>
      <c r="M201" s="15"/>
      <c r="N201" s="15"/>
      <c r="O201" s="15"/>
      <c r="P201" s="19">
        <v>0.1</v>
      </c>
      <c r="Q201" s="15">
        <v>166</v>
      </c>
      <c r="R201" s="15">
        <v>132</v>
      </c>
      <c r="S201" s="15">
        <v>183</v>
      </c>
      <c r="T201" s="15"/>
      <c r="U201" s="26"/>
    </row>
    <row r="202" spans="4:21" ht="12.75">
      <c r="D202" s="42">
        <v>125</v>
      </c>
      <c r="E202" s="42">
        <v>124</v>
      </c>
      <c r="F202" s="89" t="s">
        <v>131</v>
      </c>
      <c r="G202" s="9" t="s">
        <v>54</v>
      </c>
      <c r="H202" s="9" t="s">
        <v>20</v>
      </c>
      <c r="I202" s="23">
        <v>1</v>
      </c>
      <c r="J202" s="83">
        <f>K202+M202+Q202+R202+S202</f>
        <v>1944</v>
      </c>
      <c r="K202" s="15">
        <v>1441</v>
      </c>
      <c r="L202" s="15"/>
      <c r="M202" s="15"/>
      <c r="N202" s="15"/>
      <c r="O202" s="15"/>
      <c r="P202" s="19">
        <v>0.15</v>
      </c>
      <c r="Q202" s="15">
        <v>216</v>
      </c>
      <c r="R202" s="15">
        <v>128</v>
      </c>
      <c r="S202" s="15">
        <v>159</v>
      </c>
      <c r="T202" s="15"/>
      <c r="U202" s="26"/>
    </row>
    <row r="203" spans="4:21" ht="12.75">
      <c r="D203" s="42"/>
      <c r="E203" s="42"/>
      <c r="F203" s="8" t="s">
        <v>88</v>
      </c>
      <c r="G203" s="8"/>
      <c r="H203" s="8"/>
      <c r="I203" s="8"/>
      <c r="J203" s="15">
        <f>SUM(J200:J202)</f>
        <v>6450</v>
      </c>
      <c r="K203" s="15">
        <f>SUM(K200:K202)</f>
        <v>4873</v>
      </c>
      <c r="L203" s="15"/>
      <c r="M203" s="15"/>
      <c r="N203" s="15"/>
      <c r="O203" s="15"/>
      <c r="P203" s="15"/>
      <c r="Q203" s="15">
        <f>SUM(Q200:Q202)</f>
        <v>648</v>
      </c>
      <c r="R203" s="15">
        <f>SUM(R200:R202)</f>
        <v>392</v>
      </c>
      <c r="S203" s="15">
        <f>SUM(S200:S202)</f>
        <v>537</v>
      </c>
      <c r="T203" s="15"/>
      <c r="U203" s="26"/>
    </row>
    <row r="204" spans="6:21" ht="12.75">
      <c r="F204" s="79"/>
      <c r="G204" s="79"/>
      <c r="H204" s="79"/>
      <c r="I204" s="79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32"/>
    </row>
    <row r="205" spans="6:21" ht="12.75">
      <c r="F205" s="28" t="s">
        <v>38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4:21" ht="12.75">
      <c r="D206" s="42">
        <v>126</v>
      </c>
      <c r="E206" s="42">
        <v>125</v>
      </c>
      <c r="F206" s="8" t="s">
        <v>132</v>
      </c>
      <c r="G206" s="8" t="s">
        <v>40</v>
      </c>
      <c r="H206" s="9" t="s">
        <v>41</v>
      </c>
      <c r="I206" s="23" t="s">
        <v>39</v>
      </c>
      <c r="J206" s="83">
        <f>K206+M206+Q206+R206+S206</f>
        <v>1523</v>
      </c>
      <c r="K206" s="15">
        <v>1039</v>
      </c>
      <c r="L206" s="15"/>
      <c r="M206" s="15"/>
      <c r="N206" s="15"/>
      <c r="O206" s="15"/>
      <c r="P206" s="19">
        <v>0.25</v>
      </c>
      <c r="Q206" s="15">
        <v>260</v>
      </c>
      <c r="R206" s="15">
        <v>110</v>
      </c>
      <c r="S206" s="15">
        <v>114</v>
      </c>
      <c r="T206" s="15"/>
      <c r="U206" s="26"/>
    </row>
    <row r="207" spans="4:21" ht="12.75">
      <c r="D207" s="42">
        <v>127</v>
      </c>
      <c r="E207" s="42">
        <v>127</v>
      </c>
      <c r="F207" s="8" t="s">
        <v>133</v>
      </c>
      <c r="G207" s="8" t="s">
        <v>42</v>
      </c>
      <c r="H207" s="9" t="s">
        <v>41</v>
      </c>
      <c r="I207" s="23">
        <v>1</v>
      </c>
      <c r="J207" s="83">
        <f>K207+M207+Q207+R207+S207</f>
        <v>1493</v>
      </c>
      <c r="K207" s="15">
        <v>1039</v>
      </c>
      <c r="L207" s="15"/>
      <c r="M207" s="15"/>
      <c r="N207" s="15"/>
      <c r="O207" s="15"/>
      <c r="P207" s="19">
        <v>0.2</v>
      </c>
      <c r="Q207" s="15">
        <v>208</v>
      </c>
      <c r="R207" s="15">
        <v>132</v>
      </c>
      <c r="S207" s="15">
        <v>114</v>
      </c>
      <c r="T207" s="15"/>
      <c r="U207" s="26"/>
    </row>
    <row r="208" spans="4:21" ht="12.75">
      <c r="D208" s="42"/>
      <c r="E208" s="42"/>
      <c r="F208" s="8" t="s">
        <v>93</v>
      </c>
      <c r="G208" s="8"/>
      <c r="H208" s="8"/>
      <c r="I208" s="8"/>
      <c r="J208" s="66">
        <f>K208+M208+Q208+R208+S208</f>
        <v>3016</v>
      </c>
      <c r="K208" s="15">
        <f>SUM(K206:K207)</f>
        <v>2078</v>
      </c>
      <c r="L208" s="15"/>
      <c r="M208" s="15"/>
      <c r="N208" s="15"/>
      <c r="O208" s="15"/>
      <c r="P208" s="15"/>
      <c r="Q208" s="15">
        <f>SUM(Q206:Q207)</f>
        <v>468</v>
      </c>
      <c r="R208" s="15">
        <f>SUM(R206:R207)</f>
        <v>242</v>
      </c>
      <c r="S208" s="15">
        <f>SUM(S206:S207)</f>
        <v>228</v>
      </c>
      <c r="T208" s="15"/>
      <c r="U208" s="26"/>
    </row>
    <row r="209" spans="6:21" ht="12.75"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6:21" ht="12.75">
      <c r="F210" s="28" t="s">
        <v>199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4:21" s="140" customFormat="1" ht="26.25" customHeight="1">
      <c r="D211" s="136">
        <v>128</v>
      </c>
      <c r="E211" s="136">
        <v>132</v>
      </c>
      <c r="F211" s="164" t="s">
        <v>143</v>
      </c>
      <c r="G211" s="77" t="s">
        <v>237</v>
      </c>
      <c r="H211" s="130" t="s">
        <v>20</v>
      </c>
      <c r="I211" s="131">
        <v>1</v>
      </c>
      <c r="J211" s="128">
        <f>K211+M211+Q211+R211+S211</f>
        <v>1458</v>
      </c>
      <c r="K211" s="17">
        <v>1046</v>
      </c>
      <c r="L211" s="17"/>
      <c r="M211" s="17"/>
      <c r="N211" s="17"/>
      <c r="O211" s="17"/>
      <c r="P211" s="139">
        <v>0.15</v>
      </c>
      <c r="Q211" s="17">
        <v>157</v>
      </c>
      <c r="R211" s="17">
        <v>140</v>
      </c>
      <c r="S211" s="17">
        <v>115</v>
      </c>
      <c r="T211" s="17"/>
      <c r="U211" s="134" t="s">
        <v>27</v>
      </c>
    </row>
    <row r="212" spans="4:21" ht="12.75">
      <c r="D212" s="42">
        <v>129</v>
      </c>
      <c r="E212" s="42">
        <v>128</v>
      </c>
      <c r="F212" s="8" t="s">
        <v>134</v>
      </c>
      <c r="G212" s="8" t="s">
        <v>44</v>
      </c>
      <c r="H212" s="9" t="s">
        <v>20</v>
      </c>
      <c r="I212" s="23" t="s">
        <v>39</v>
      </c>
      <c r="J212" s="66">
        <f>K212+M212+Q212+R212+S212</f>
        <v>2525</v>
      </c>
      <c r="K212" s="15">
        <v>1813</v>
      </c>
      <c r="L212" s="15"/>
      <c r="M212" s="15"/>
      <c r="N212" s="15"/>
      <c r="O212" s="15"/>
      <c r="P212" s="19">
        <v>0.2</v>
      </c>
      <c r="Q212" s="15">
        <v>363</v>
      </c>
      <c r="R212" s="15">
        <v>149</v>
      </c>
      <c r="S212" s="15">
        <v>200</v>
      </c>
      <c r="T212" s="15"/>
      <c r="U212" s="26"/>
    </row>
    <row r="213" spans="4:21" ht="14.25" customHeight="1">
      <c r="D213" s="42">
        <v>130</v>
      </c>
      <c r="E213" s="42">
        <v>129</v>
      </c>
      <c r="F213" s="8" t="s">
        <v>161</v>
      </c>
      <c r="G213" s="8" t="s">
        <v>43</v>
      </c>
      <c r="H213" s="9" t="s">
        <v>25</v>
      </c>
      <c r="I213" s="23" t="s">
        <v>39</v>
      </c>
      <c r="J213" s="66">
        <f>K213+M213+Q213+R213+S213</f>
        <v>1846</v>
      </c>
      <c r="K213" s="15">
        <v>1368</v>
      </c>
      <c r="L213" s="15"/>
      <c r="M213" s="15"/>
      <c r="N213" s="15"/>
      <c r="O213" s="15"/>
      <c r="P213" s="19">
        <v>0.15</v>
      </c>
      <c r="Q213" s="15">
        <v>205</v>
      </c>
      <c r="R213" s="15">
        <v>123</v>
      </c>
      <c r="S213" s="15">
        <v>150</v>
      </c>
      <c r="T213" s="15"/>
      <c r="U213" s="26"/>
    </row>
    <row r="214" spans="4:22" s="140" customFormat="1" ht="14.25" customHeight="1">
      <c r="D214" s="136">
        <v>131</v>
      </c>
      <c r="E214" s="136">
        <v>130</v>
      </c>
      <c r="F214" s="77" t="s">
        <v>161</v>
      </c>
      <c r="G214" s="77" t="s">
        <v>43</v>
      </c>
      <c r="H214" s="130" t="s">
        <v>25</v>
      </c>
      <c r="I214" s="131" t="s">
        <v>39</v>
      </c>
      <c r="J214" s="128"/>
      <c r="K214" s="17"/>
      <c r="L214" s="17"/>
      <c r="M214" s="17"/>
      <c r="N214" s="17"/>
      <c r="O214" s="17"/>
      <c r="P214" s="139"/>
      <c r="Q214" s="17"/>
      <c r="R214" s="17"/>
      <c r="S214" s="17"/>
      <c r="T214" s="17"/>
      <c r="U214" s="134"/>
      <c r="V214" s="129"/>
    </row>
    <row r="215" spans="4:21" ht="12.75">
      <c r="D215" s="113"/>
      <c r="E215" s="113"/>
      <c r="F215" s="8" t="s">
        <v>91</v>
      </c>
      <c r="G215" s="8"/>
      <c r="H215" s="9"/>
      <c r="I215" s="23"/>
      <c r="J215" s="66">
        <f>K215+M215+Q215+R215+S215</f>
        <v>4371</v>
      </c>
      <c r="K215" s="15">
        <f>SUM(K212:K213)</f>
        <v>3181</v>
      </c>
      <c r="L215" s="15"/>
      <c r="M215" s="15"/>
      <c r="N215" s="15"/>
      <c r="O215" s="15"/>
      <c r="P215" s="15"/>
      <c r="Q215" s="15">
        <f>SUM(Q212:Q213)</f>
        <v>568</v>
      </c>
      <c r="R215" s="15">
        <f>SUM(R212:R213)</f>
        <v>272</v>
      </c>
      <c r="S215" s="15">
        <f>SUM(S212:S213)</f>
        <v>350</v>
      </c>
      <c r="T215" s="15"/>
      <c r="U215" s="26"/>
    </row>
    <row r="216" spans="6:21" ht="12.75">
      <c r="F216" s="79"/>
      <c r="G216" s="79"/>
      <c r="H216" s="80"/>
      <c r="I216" s="81"/>
      <c r="J216" s="84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32"/>
    </row>
    <row r="217" spans="6:21" ht="12.75">
      <c r="F217" s="28" t="s">
        <v>45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4:22" s="140" customFormat="1" ht="12.75">
      <c r="D218" s="136">
        <v>132</v>
      </c>
      <c r="E218" s="136">
        <v>131</v>
      </c>
      <c r="F218" s="77" t="s">
        <v>212</v>
      </c>
      <c r="G218" s="8" t="s">
        <v>46</v>
      </c>
      <c r="H218" s="17" t="s">
        <v>20</v>
      </c>
      <c r="I218" s="17"/>
      <c r="J218" s="128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34"/>
      <c r="V218" s="129"/>
    </row>
    <row r="219" spans="4:21" ht="13.5" customHeight="1">
      <c r="D219" s="42">
        <v>133</v>
      </c>
      <c r="E219" s="42">
        <v>133</v>
      </c>
      <c r="F219" s="8" t="s">
        <v>171</v>
      </c>
      <c r="G219" s="8" t="s">
        <v>46</v>
      </c>
      <c r="H219" s="9" t="s">
        <v>25</v>
      </c>
      <c r="I219" s="23" t="s">
        <v>39</v>
      </c>
      <c r="J219" s="66">
        <f>K219+M219+Q219+R219+S219</f>
        <v>1846</v>
      </c>
      <c r="K219" s="15">
        <v>1368</v>
      </c>
      <c r="L219" s="15"/>
      <c r="M219" s="15"/>
      <c r="N219" s="15"/>
      <c r="O219" s="15"/>
      <c r="P219" s="19">
        <v>0.15</v>
      </c>
      <c r="Q219" s="15">
        <v>205</v>
      </c>
      <c r="R219" s="15">
        <v>123</v>
      </c>
      <c r="S219" s="15">
        <v>150</v>
      </c>
      <c r="T219" s="15"/>
      <c r="U219" s="26"/>
    </row>
    <row r="220" spans="4:21" ht="12.75">
      <c r="D220" s="42">
        <v>134</v>
      </c>
      <c r="E220" s="42">
        <v>134</v>
      </c>
      <c r="F220" s="8" t="s">
        <v>172</v>
      </c>
      <c r="G220" s="8" t="s">
        <v>46</v>
      </c>
      <c r="H220" s="9" t="s">
        <v>25</v>
      </c>
      <c r="I220" s="23">
        <v>1</v>
      </c>
      <c r="J220" s="66">
        <f>K220+M220+Q220+R220+S220</f>
        <v>1712</v>
      </c>
      <c r="K220" s="15">
        <v>1220</v>
      </c>
      <c r="L220" s="15"/>
      <c r="M220" s="15"/>
      <c r="N220" s="15"/>
      <c r="O220" s="15"/>
      <c r="P220" s="19">
        <v>0.2</v>
      </c>
      <c r="Q220" s="15">
        <v>244</v>
      </c>
      <c r="R220" s="15">
        <v>114</v>
      </c>
      <c r="S220" s="15">
        <v>134</v>
      </c>
      <c r="T220" s="15"/>
      <c r="U220" s="26"/>
    </row>
    <row r="221" spans="4:21" ht="12.75">
      <c r="D221" s="113"/>
      <c r="E221" s="113"/>
      <c r="F221" s="89" t="s">
        <v>88</v>
      </c>
      <c r="G221" s="9"/>
      <c r="H221" s="9"/>
      <c r="I221" s="23"/>
      <c r="J221" s="66">
        <f>K221+M221+Q221+R221+S221</f>
        <v>3558</v>
      </c>
      <c r="K221" s="15">
        <f>SUM(K219:K220)</f>
        <v>2588</v>
      </c>
      <c r="L221" s="15"/>
      <c r="M221" s="15"/>
      <c r="N221" s="15"/>
      <c r="O221" s="15"/>
      <c r="P221" s="15"/>
      <c r="Q221" s="15">
        <f>SUM(Q219:Q220)</f>
        <v>449</v>
      </c>
      <c r="R221" s="15">
        <f>SUM(R219:R220)</f>
        <v>237</v>
      </c>
      <c r="S221" s="15">
        <f>SUM(S219:S220)</f>
        <v>284</v>
      </c>
      <c r="T221" s="15"/>
      <c r="U221" s="26"/>
    </row>
    <row r="222" spans="6:21" ht="12.75"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6:21" ht="12.75">
      <c r="F223" s="28" t="s">
        <v>49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4:21" ht="12.75">
      <c r="D224" s="42">
        <v>135</v>
      </c>
      <c r="E224" s="42">
        <v>135</v>
      </c>
      <c r="F224" s="90" t="s">
        <v>162</v>
      </c>
      <c r="G224" s="8" t="s">
        <v>216</v>
      </c>
      <c r="H224" s="9" t="s">
        <v>20</v>
      </c>
      <c r="I224" s="23" t="s">
        <v>39</v>
      </c>
      <c r="J224" s="83">
        <f>K224+M224+Q224+R224+S224</f>
        <v>2452</v>
      </c>
      <c r="K224" s="15">
        <v>1441</v>
      </c>
      <c r="L224" s="19">
        <v>0.18</v>
      </c>
      <c r="M224" s="15">
        <v>259</v>
      </c>
      <c r="N224" s="15"/>
      <c r="O224" s="15"/>
      <c r="P224" s="19">
        <v>0.25</v>
      </c>
      <c r="Q224" s="15">
        <v>425</v>
      </c>
      <c r="R224" s="15">
        <v>140</v>
      </c>
      <c r="S224" s="15">
        <v>187</v>
      </c>
      <c r="T224" s="15"/>
      <c r="U224" s="155"/>
    </row>
    <row r="225" spans="4:21" ht="12.75">
      <c r="D225" s="42">
        <v>136</v>
      </c>
      <c r="E225" s="42">
        <v>136</v>
      </c>
      <c r="F225" s="90" t="s">
        <v>170</v>
      </c>
      <c r="G225" s="8" t="s">
        <v>42</v>
      </c>
      <c r="H225" s="9" t="s">
        <v>20</v>
      </c>
      <c r="I225" s="23" t="s">
        <v>39</v>
      </c>
      <c r="J225" s="83">
        <f>K225+M225+Q225+R225+S225</f>
        <v>2028</v>
      </c>
      <c r="K225" s="15">
        <v>1441</v>
      </c>
      <c r="L225" s="15"/>
      <c r="M225" s="15"/>
      <c r="N225" s="15"/>
      <c r="O225" s="15"/>
      <c r="P225" s="19">
        <v>0.2</v>
      </c>
      <c r="Q225" s="15">
        <v>288</v>
      </c>
      <c r="R225" s="15">
        <v>140</v>
      </c>
      <c r="S225" s="15">
        <v>159</v>
      </c>
      <c r="T225" s="15"/>
      <c r="U225" s="26" t="s">
        <v>27</v>
      </c>
    </row>
    <row r="226" spans="4:21" ht="12.75">
      <c r="D226" s="42">
        <v>137</v>
      </c>
      <c r="E226" s="42">
        <v>137</v>
      </c>
      <c r="F226" s="90" t="s">
        <v>135</v>
      </c>
      <c r="G226" s="8" t="s">
        <v>42</v>
      </c>
      <c r="H226" s="9" t="s">
        <v>41</v>
      </c>
      <c r="I226" s="23" t="s">
        <v>39</v>
      </c>
      <c r="J226" s="83">
        <f>K226+M226+Q226+R226+S226</f>
        <v>1294</v>
      </c>
      <c r="K226" s="15">
        <v>890</v>
      </c>
      <c r="L226" s="15"/>
      <c r="M226" s="15"/>
      <c r="N226" s="15"/>
      <c r="O226" s="15"/>
      <c r="P226" s="19">
        <v>0.2</v>
      </c>
      <c r="Q226" s="15">
        <v>178</v>
      </c>
      <c r="R226" s="15">
        <v>128</v>
      </c>
      <c r="S226" s="15">
        <v>98</v>
      </c>
      <c r="T226" s="15"/>
      <c r="U226" s="26"/>
    </row>
    <row r="227" spans="4:21" ht="12.75">
      <c r="D227" s="181"/>
      <c r="E227" s="181"/>
      <c r="F227" s="90" t="s">
        <v>88</v>
      </c>
      <c r="G227" s="8"/>
      <c r="H227" s="9"/>
      <c r="I227" s="23" t="s">
        <v>29</v>
      </c>
      <c r="J227" s="66">
        <f>K227+M227+Q227+R227+S227</f>
        <v>5774</v>
      </c>
      <c r="K227" s="15">
        <f>SUM(K224:K226)</f>
        <v>3772</v>
      </c>
      <c r="L227" s="15"/>
      <c r="M227" s="15">
        <f>SUM(M224:M226)</f>
        <v>259</v>
      </c>
      <c r="N227" s="15"/>
      <c r="O227" s="15"/>
      <c r="P227" s="15"/>
      <c r="Q227" s="15">
        <f>SUM(Q224:Q226)</f>
        <v>891</v>
      </c>
      <c r="R227" s="15">
        <f>SUM(R224:R226)</f>
        <v>408</v>
      </c>
      <c r="S227" s="15">
        <f>SUM(S224:S226)</f>
        <v>444</v>
      </c>
      <c r="T227" s="15"/>
      <c r="U227" s="26"/>
    </row>
    <row r="228" spans="4:21" ht="12.75">
      <c r="D228" s="182"/>
      <c r="E228" s="182"/>
      <c r="F228" s="79"/>
      <c r="G228" s="79"/>
      <c r="H228" s="80"/>
      <c r="I228" s="80"/>
      <c r="J228" s="84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32"/>
    </row>
    <row r="229" spans="6:21" ht="12.75">
      <c r="F229" s="28" t="s">
        <v>200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4:21" s="140" customFormat="1" ht="12.75">
      <c r="D230" s="136">
        <v>138</v>
      </c>
      <c r="E230" s="136">
        <v>138</v>
      </c>
      <c r="F230" s="77" t="s">
        <v>227</v>
      </c>
      <c r="G230" s="77" t="s">
        <v>52</v>
      </c>
      <c r="H230" s="130" t="s">
        <v>20</v>
      </c>
      <c r="I230" s="131" t="s">
        <v>39</v>
      </c>
      <c r="J230" s="128">
        <f>K230+M230+Q230+R230+S230</f>
        <v>1956</v>
      </c>
      <c r="K230" s="17">
        <v>1441</v>
      </c>
      <c r="L230" s="17"/>
      <c r="M230" s="17"/>
      <c r="N230" s="17"/>
      <c r="O230" s="17"/>
      <c r="P230" s="139">
        <v>0.15</v>
      </c>
      <c r="Q230" s="17">
        <v>216</v>
      </c>
      <c r="R230" s="17">
        <v>140</v>
      </c>
      <c r="S230" s="17">
        <v>159</v>
      </c>
      <c r="T230" s="17"/>
      <c r="U230" s="134"/>
    </row>
    <row r="231" spans="4:21" ht="12.75">
      <c r="D231" s="113"/>
      <c r="E231" s="113"/>
      <c r="F231" s="8" t="s">
        <v>94</v>
      </c>
      <c r="G231" s="8"/>
      <c r="H231" s="9"/>
      <c r="I231" s="8"/>
      <c r="J231" s="66">
        <f>K231+M231+Q231+R231+S231</f>
        <v>1956</v>
      </c>
      <c r="K231" s="15">
        <f>SUM(K230)</f>
        <v>1441</v>
      </c>
      <c r="L231" s="15"/>
      <c r="M231" s="15"/>
      <c r="N231" s="15"/>
      <c r="O231" s="15"/>
      <c r="P231" s="15"/>
      <c r="Q231" s="15">
        <f>SUM(Q230)</f>
        <v>216</v>
      </c>
      <c r="R231" s="15">
        <f>SUM(R230)</f>
        <v>140</v>
      </c>
      <c r="S231" s="15">
        <f>SUM(S230)</f>
        <v>159</v>
      </c>
      <c r="T231" s="15"/>
      <c r="U231" s="26"/>
    </row>
    <row r="232" spans="6:21" ht="12.75">
      <c r="F232" s="79"/>
      <c r="G232" s="79"/>
      <c r="H232" s="80"/>
      <c r="I232" s="79"/>
      <c r="J232" s="84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32"/>
    </row>
    <row r="233" spans="6:22" ht="18" customHeight="1">
      <c r="F233" s="222" t="s">
        <v>193</v>
      </c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</row>
    <row r="234" spans="4:21" ht="12.75">
      <c r="D234" s="42">
        <v>139</v>
      </c>
      <c r="E234" s="42">
        <v>139</v>
      </c>
      <c r="F234" s="64" t="s">
        <v>107</v>
      </c>
      <c r="G234" s="56" t="s">
        <v>104</v>
      </c>
      <c r="H234" s="56" t="s">
        <v>20</v>
      </c>
      <c r="I234" s="60">
        <v>1</v>
      </c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56" t="s">
        <v>27</v>
      </c>
    </row>
    <row r="235" spans="4:21" ht="12.75">
      <c r="D235" s="42">
        <v>140</v>
      </c>
      <c r="E235" s="42">
        <v>140</v>
      </c>
      <c r="F235" s="8" t="s">
        <v>161</v>
      </c>
      <c r="G235" s="8" t="s">
        <v>30</v>
      </c>
      <c r="H235" s="8" t="s">
        <v>26</v>
      </c>
      <c r="I235" s="8">
        <v>1</v>
      </c>
      <c r="J235" s="83">
        <f>K235+M235+Q235+R235+S235</f>
        <v>1915</v>
      </c>
      <c r="K235" s="83">
        <v>1368</v>
      </c>
      <c r="L235" s="91"/>
      <c r="M235" s="35"/>
      <c r="N235" s="35"/>
      <c r="O235" s="35"/>
      <c r="P235" s="92">
        <v>0.2</v>
      </c>
      <c r="Q235" s="10">
        <v>274</v>
      </c>
      <c r="R235" s="35">
        <v>123</v>
      </c>
      <c r="S235" s="36">
        <v>150</v>
      </c>
      <c r="T235" s="35"/>
      <c r="U235" s="37"/>
    </row>
    <row r="236" spans="4:21" ht="12.75">
      <c r="D236" s="42">
        <v>141</v>
      </c>
      <c r="E236" s="42">
        <v>141</v>
      </c>
      <c r="F236" s="77" t="s">
        <v>161</v>
      </c>
      <c r="G236" s="15" t="s">
        <v>30</v>
      </c>
      <c r="H236" s="15" t="s">
        <v>25</v>
      </c>
      <c r="I236" s="15">
        <v>1</v>
      </c>
      <c r="J236" s="83">
        <f>K236+M236+Q236+R236+S236</f>
        <v>1778</v>
      </c>
      <c r="K236" s="37">
        <v>1368</v>
      </c>
      <c r="L236" s="35"/>
      <c r="M236" s="35"/>
      <c r="N236" s="35"/>
      <c r="O236" s="35"/>
      <c r="P236" s="38">
        <v>0.1</v>
      </c>
      <c r="Q236" s="35">
        <v>137</v>
      </c>
      <c r="R236" s="35">
        <v>123</v>
      </c>
      <c r="S236" s="35">
        <v>150</v>
      </c>
      <c r="T236" s="35"/>
      <c r="U236" s="37"/>
    </row>
    <row r="237" spans="4:21" ht="25.5">
      <c r="D237" s="210">
        <v>142</v>
      </c>
      <c r="E237" s="210">
        <v>142</v>
      </c>
      <c r="F237" s="77" t="s">
        <v>107</v>
      </c>
      <c r="G237" s="176" t="s">
        <v>194</v>
      </c>
      <c r="H237" s="15" t="s">
        <v>20</v>
      </c>
      <c r="I237" s="15">
        <v>1</v>
      </c>
      <c r="J237" s="83"/>
      <c r="K237" s="37"/>
      <c r="L237" s="35"/>
      <c r="M237" s="35"/>
      <c r="N237" s="35"/>
      <c r="O237" s="35"/>
      <c r="P237" s="38"/>
      <c r="Q237" s="35"/>
      <c r="R237" s="35"/>
      <c r="S237" s="35"/>
      <c r="T237" s="35"/>
      <c r="U237" s="37" t="s">
        <v>27</v>
      </c>
    </row>
    <row r="238" spans="4:21" ht="12.75">
      <c r="D238" s="113"/>
      <c r="E238" s="113"/>
      <c r="F238" s="8" t="s">
        <v>91</v>
      </c>
      <c r="G238" s="8"/>
      <c r="H238" s="8"/>
      <c r="I238" s="8"/>
      <c r="J238" s="15">
        <f>SUM(J235:J236)</f>
        <v>3693</v>
      </c>
      <c r="K238" s="15">
        <f>SUM(K235:K236)</f>
        <v>2736</v>
      </c>
      <c r="L238" s="15"/>
      <c r="M238" s="15"/>
      <c r="N238" s="15"/>
      <c r="O238" s="15"/>
      <c r="P238" s="15"/>
      <c r="Q238" s="15">
        <f>SUM(Q235:Q236)</f>
        <v>411</v>
      </c>
      <c r="R238" s="15">
        <f>SUM(R235:R236)</f>
        <v>246</v>
      </c>
      <c r="S238" s="15">
        <f>SUM(S235:S236)</f>
        <v>300</v>
      </c>
      <c r="T238" s="15"/>
      <c r="U238" s="26"/>
    </row>
    <row r="239" spans="6:21" ht="12.75">
      <c r="F239" s="79"/>
      <c r="G239" s="79"/>
      <c r="H239" s="79"/>
      <c r="I239" s="79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32"/>
    </row>
    <row r="240" spans="6:21" ht="15" customHeight="1">
      <c r="F240" s="222" t="s">
        <v>186</v>
      </c>
      <c r="G240" s="222"/>
      <c r="H240" s="79"/>
      <c r="I240" s="79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32"/>
    </row>
    <row r="241" spans="4:22" s="140" customFormat="1" ht="24" customHeight="1">
      <c r="D241" s="211">
        <v>143</v>
      </c>
      <c r="E241" s="212">
        <v>143</v>
      </c>
      <c r="F241" s="77" t="s">
        <v>223</v>
      </c>
      <c r="G241" s="177" t="s">
        <v>224</v>
      </c>
      <c r="H241" s="17" t="s">
        <v>41</v>
      </c>
      <c r="I241" s="17">
        <v>1</v>
      </c>
      <c r="J241" s="12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34" t="s">
        <v>27</v>
      </c>
      <c r="V241" s="129"/>
    </row>
    <row r="242" spans="6:21" s="112" customFormat="1" ht="12.75">
      <c r="F242" s="171"/>
      <c r="G242" s="172"/>
      <c r="H242" s="173"/>
      <c r="I242" s="173"/>
      <c r="J242" s="174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5"/>
    </row>
    <row r="243" spans="6:21" ht="15" customHeight="1">
      <c r="F243" s="223" t="s">
        <v>1</v>
      </c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</row>
    <row r="244" spans="4:21" s="147" customFormat="1" ht="12.75">
      <c r="D244" s="136">
        <v>144</v>
      </c>
      <c r="E244" s="136">
        <v>144</v>
      </c>
      <c r="F244" s="77" t="s">
        <v>162</v>
      </c>
      <c r="G244" s="77"/>
      <c r="H244" s="137" t="s">
        <v>20</v>
      </c>
      <c r="I244" s="138">
        <v>1</v>
      </c>
      <c r="J244" s="128"/>
      <c r="K244" s="17"/>
      <c r="L244" s="17"/>
      <c r="M244" s="17"/>
      <c r="N244" s="17"/>
      <c r="O244" s="17"/>
      <c r="P244" s="139"/>
      <c r="Q244" s="77"/>
      <c r="R244" s="17"/>
      <c r="S244" s="17"/>
      <c r="T244" s="17"/>
      <c r="U244" s="17" t="s">
        <v>27</v>
      </c>
    </row>
    <row r="245" spans="4:21" s="147" customFormat="1" ht="12.75">
      <c r="D245" s="136">
        <v>145</v>
      </c>
      <c r="E245" s="136">
        <v>145</v>
      </c>
      <c r="F245" s="77" t="s">
        <v>173</v>
      </c>
      <c r="G245" s="77" t="s">
        <v>52</v>
      </c>
      <c r="H245" s="130" t="s">
        <v>20</v>
      </c>
      <c r="I245" s="131">
        <v>1</v>
      </c>
      <c r="J245" s="128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34"/>
    </row>
    <row r="246" spans="4:21" s="129" customFormat="1" ht="12.75">
      <c r="D246" s="136">
        <v>146</v>
      </c>
      <c r="E246" s="136">
        <v>146</v>
      </c>
      <c r="F246" s="77" t="s">
        <v>164</v>
      </c>
      <c r="G246" s="77" t="s">
        <v>21</v>
      </c>
      <c r="H246" s="130" t="s">
        <v>20</v>
      </c>
      <c r="I246" s="131">
        <v>1</v>
      </c>
      <c r="J246" s="128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34"/>
    </row>
    <row r="247" spans="4:21" ht="12.75">
      <c r="D247" s="42"/>
      <c r="E247" s="42"/>
      <c r="F247" s="8" t="s">
        <v>3</v>
      </c>
      <c r="G247" s="8"/>
      <c r="H247" s="9"/>
      <c r="I247" s="23"/>
      <c r="J247" s="6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26"/>
    </row>
    <row r="248" spans="6:21" ht="12.75">
      <c r="F248" s="79"/>
      <c r="G248" s="79"/>
      <c r="H248" s="80"/>
      <c r="I248" s="80"/>
      <c r="J248" s="84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32"/>
    </row>
    <row r="249" spans="6:21" ht="12.75">
      <c r="F249" s="28" t="s">
        <v>50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4:21" ht="12.75">
      <c r="D250" s="42">
        <v>147</v>
      </c>
      <c r="E250" s="42">
        <v>147</v>
      </c>
      <c r="F250" s="8" t="s">
        <v>163</v>
      </c>
      <c r="G250" s="8" t="s">
        <v>51</v>
      </c>
      <c r="H250" s="9" t="s">
        <v>20</v>
      </c>
      <c r="I250" s="15">
        <v>1</v>
      </c>
      <c r="J250" s="83">
        <f>K250+M250+Q250+R250+S250</f>
        <v>2367</v>
      </c>
      <c r="K250" s="15">
        <v>1441</v>
      </c>
      <c r="L250" s="19">
        <v>0.18</v>
      </c>
      <c r="M250" s="15">
        <v>259</v>
      </c>
      <c r="N250" s="15"/>
      <c r="O250" s="15"/>
      <c r="P250" s="19">
        <v>0.2</v>
      </c>
      <c r="Q250" s="15">
        <v>340</v>
      </c>
      <c r="R250" s="15">
        <v>140</v>
      </c>
      <c r="S250" s="15">
        <v>187</v>
      </c>
      <c r="T250" s="15"/>
      <c r="U250" s="8" t="s">
        <v>101</v>
      </c>
    </row>
    <row r="251" spans="4:21" s="129" customFormat="1" ht="12.75">
      <c r="D251" s="136">
        <v>148</v>
      </c>
      <c r="E251" s="136">
        <v>148</v>
      </c>
      <c r="F251" s="77" t="s">
        <v>165</v>
      </c>
      <c r="G251" s="77" t="s">
        <v>51</v>
      </c>
      <c r="H251" s="130" t="s">
        <v>20</v>
      </c>
      <c r="I251" s="17">
        <v>1</v>
      </c>
      <c r="J251" s="146">
        <f>K251+M251+Q251+R251+S251</f>
        <v>1250</v>
      </c>
      <c r="K251" s="17">
        <v>890</v>
      </c>
      <c r="L251" s="17"/>
      <c r="M251" s="17"/>
      <c r="N251" s="17"/>
      <c r="O251" s="17"/>
      <c r="P251" s="139">
        <v>0.15</v>
      </c>
      <c r="Q251" s="17">
        <v>134</v>
      </c>
      <c r="R251" s="17">
        <v>128</v>
      </c>
      <c r="S251" s="17">
        <v>98</v>
      </c>
      <c r="T251" s="17"/>
      <c r="U251" s="134"/>
    </row>
    <row r="252" spans="4:21" ht="12.75">
      <c r="D252" s="42">
        <v>149</v>
      </c>
      <c r="E252" s="42">
        <v>149</v>
      </c>
      <c r="F252" s="8" t="s">
        <v>135</v>
      </c>
      <c r="G252" s="8" t="s">
        <v>42</v>
      </c>
      <c r="H252" s="9" t="s">
        <v>41</v>
      </c>
      <c r="I252" s="15">
        <v>1</v>
      </c>
      <c r="J252" s="83">
        <f>K252+M252+Q252+R252+S252</f>
        <v>1339</v>
      </c>
      <c r="K252" s="15">
        <v>890</v>
      </c>
      <c r="L252" s="15"/>
      <c r="M252" s="15"/>
      <c r="N252" s="15"/>
      <c r="O252" s="15"/>
      <c r="P252" s="19">
        <v>0.25</v>
      </c>
      <c r="Q252" s="15">
        <v>223</v>
      </c>
      <c r="R252" s="15">
        <v>128</v>
      </c>
      <c r="S252" s="15">
        <v>98</v>
      </c>
      <c r="T252" s="15"/>
      <c r="U252" s="26"/>
    </row>
    <row r="253" spans="4:21" ht="12.75">
      <c r="D253" s="42"/>
      <c r="E253" s="42"/>
      <c r="F253" s="8" t="s">
        <v>88</v>
      </c>
      <c r="G253" s="8"/>
      <c r="H253" s="9"/>
      <c r="I253" s="15"/>
      <c r="J253" s="66">
        <f>K253+M253+Q253+R253+S253</f>
        <v>4956</v>
      </c>
      <c r="K253" s="15">
        <f>SUM(K250:K252)</f>
        <v>3221</v>
      </c>
      <c r="L253" s="15"/>
      <c r="M253" s="15">
        <f>SUM(M250:M252)</f>
        <v>259</v>
      </c>
      <c r="N253" s="15"/>
      <c r="O253" s="15"/>
      <c r="P253" s="15"/>
      <c r="Q253" s="15">
        <f>SUM(Q250:Q252)</f>
        <v>697</v>
      </c>
      <c r="R253" s="15">
        <f>SUM(R250:R252)</f>
        <v>396</v>
      </c>
      <c r="S253" s="15">
        <f>SUM(S250:S252)</f>
        <v>383</v>
      </c>
      <c r="T253" s="15"/>
      <c r="U253" s="26"/>
    </row>
    <row r="254" spans="4:21" ht="12.75">
      <c r="D254" s="28"/>
      <c r="E254" s="28"/>
      <c r="F254" s="79"/>
      <c r="G254" s="79"/>
      <c r="H254" s="80"/>
      <c r="I254" s="18"/>
      <c r="J254" s="84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32"/>
    </row>
    <row r="255" spans="4:21" ht="12.75">
      <c r="D255" s="28"/>
      <c r="E255" s="28"/>
      <c r="F255" s="25" t="s">
        <v>201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4:21" s="129" customFormat="1" ht="24" customHeight="1">
      <c r="D256" s="136">
        <v>150</v>
      </c>
      <c r="E256" s="136">
        <v>150</v>
      </c>
      <c r="F256" s="164" t="s">
        <v>166</v>
      </c>
      <c r="G256" s="164" t="s">
        <v>42</v>
      </c>
      <c r="H256" s="130" t="s">
        <v>20</v>
      </c>
      <c r="I256" s="131">
        <v>1</v>
      </c>
      <c r="J256" s="17">
        <v>2100</v>
      </c>
      <c r="K256" s="17">
        <v>1441</v>
      </c>
      <c r="L256" s="17"/>
      <c r="M256" s="17"/>
      <c r="N256" s="17"/>
      <c r="O256" s="17"/>
      <c r="P256" s="139">
        <v>0.25</v>
      </c>
      <c r="Q256" s="17">
        <v>360</v>
      </c>
      <c r="R256" s="17">
        <v>140</v>
      </c>
      <c r="S256" s="17">
        <v>159</v>
      </c>
      <c r="T256" s="17"/>
      <c r="U256" s="164"/>
    </row>
    <row r="257" spans="4:21" ht="12.75">
      <c r="D257" s="42"/>
      <c r="E257" s="42"/>
      <c r="F257" s="89" t="s">
        <v>94</v>
      </c>
      <c r="G257" s="89"/>
      <c r="H257" s="9"/>
      <c r="I257" s="9"/>
      <c r="J257" s="15">
        <v>2100</v>
      </c>
      <c r="K257" s="15">
        <v>1441</v>
      </c>
      <c r="L257" s="15"/>
      <c r="M257" s="15"/>
      <c r="N257" s="15"/>
      <c r="O257" s="15"/>
      <c r="P257" s="19"/>
      <c r="Q257" s="15">
        <v>360</v>
      </c>
      <c r="R257" s="15">
        <v>140</v>
      </c>
      <c r="S257" s="15">
        <v>159</v>
      </c>
      <c r="T257" s="15"/>
      <c r="U257" s="26"/>
    </row>
    <row r="258" spans="4:21" ht="12.75">
      <c r="D258" s="28"/>
      <c r="E258" s="2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4:21" ht="12.75">
      <c r="D259" s="28"/>
      <c r="E259" s="28"/>
      <c r="F259" s="25" t="s">
        <v>202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4:21" ht="12.75">
      <c r="D260" s="42">
        <v>151</v>
      </c>
      <c r="E260" s="42">
        <v>151</v>
      </c>
      <c r="F260" s="89" t="s">
        <v>136</v>
      </c>
      <c r="G260" s="89" t="s">
        <v>174</v>
      </c>
      <c r="H260" s="9" t="s">
        <v>41</v>
      </c>
      <c r="I260" s="23">
        <v>1</v>
      </c>
      <c r="J260" s="15">
        <v>1132</v>
      </c>
      <c r="K260" s="15">
        <v>745</v>
      </c>
      <c r="L260" s="15"/>
      <c r="M260" s="15"/>
      <c r="N260" s="15"/>
      <c r="O260" s="15"/>
      <c r="P260" s="19">
        <v>0.25</v>
      </c>
      <c r="Q260" s="15">
        <v>186</v>
      </c>
      <c r="R260" s="15">
        <v>119</v>
      </c>
      <c r="S260" s="15">
        <v>82</v>
      </c>
      <c r="T260" s="15"/>
      <c r="U260" s="26"/>
    </row>
    <row r="261" spans="4:21" ht="12.75">
      <c r="D261" s="42"/>
      <c r="E261" s="42"/>
      <c r="F261" s="61" t="s">
        <v>94</v>
      </c>
      <c r="G261" s="15"/>
      <c r="H261" s="15"/>
      <c r="I261" s="15"/>
      <c r="J261" s="15">
        <v>1132</v>
      </c>
      <c r="K261" s="15">
        <v>745</v>
      </c>
      <c r="L261" s="15"/>
      <c r="M261" s="15"/>
      <c r="N261" s="15"/>
      <c r="O261" s="15"/>
      <c r="P261" s="15"/>
      <c r="Q261" s="15">
        <v>186</v>
      </c>
      <c r="R261" s="15">
        <v>119</v>
      </c>
      <c r="S261" s="15">
        <v>82</v>
      </c>
      <c r="T261" s="15"/>
      <c r="U261" s="26"/>
    </row>
    <row r="262" spans="4:21" ht="13.5" customHeight="1">
      <c r="D262" s="28"/>
      <c r="E262" s="28"/>
      <c r="F262" s="33"/>
      <c r="G262" s="33"/>
      <c r="H262" s="34"/>
      <c r="I262" s="34"/>
      <c r="J262" s="93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32"/>
    </row>
    <row r="263" spans="4:21" ht="12.75">
      <c r="D263" s="28"/>
      <c r="E263" s="28"/>
      <c r="F263" s="28" t="s">
        <v>195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4:21" ht="12.75">
      <c r="D264" s="42">
        <v>152</v>
      </c>
      <c r="E264" s="42">
        <v>152</v>
      </c>
      <c r="F264" s="89" t="s">
        <v>167</v>
      </c>
      <c r="G264" s="89" t="s">
        <v>53</v>
      </c>
      <c r="H264" s="9" t="s">
        <v>20</v>
      </c>
      <c r="I264" s="23">
        <v>1</v>
      </c>
      <c r="J264" s="83">
        <f>K264+M264+Q264+R264+S264</f>
        <v>2491</v>
      </c>
      <c r="K264" s="15">
        <v>1441</v>
      </c>
      <c r="L264" s="19">
        <v>0.2</v>
      </c>
      <c r="M264" s="15">
        <v>288</v>
      </c>
      <c r="N264" s="15"/>
      <c r="O264" s="15"/>
      <c r="P264" s="19">
        <v>0.25</v>
      </c>
      <c r="Q264" s="15">
        <v>432</v>
      </c>
      <c r="R264" s="15">
        <v>140</v>
      </c>
      <c r="S264" s="15">
        <v>190</v>
      </c>
      <c r="T264" s="15"/>
      <c r="U264" s="26"/>
    </row>
    <row r="265" spans="4:21" ht="12.75">
      <c r="D265" s="42">
        <v>153</v>
      </c>
      <c r="E265" s="42">
        <v>153</v>
      </c>
      <c r="F265" s="8" t="s">
        <v>135</v>
      </c>
      <c r="G265" s="89" t="s">
        <v>42</v>
      </c>
      <c r="H265" s="9" t="s">
        <v>41</v>
      </c>
      <c r="I265" s="23">
        <v>1</v>
      </c>
      <c r="J265" s="83">
        <f>K265+M265+Q265+R265+S265</f>
        <v>1440</v>
      </c>
      <c r="K265" s="15">
        <v>1039</v>
      </c>
      <c r="L265" s="15"/>
      <c r="M265" s="15"/>
      <c r="N265" s="15"/>
      <c r="O265" s="15"/>
      <c r="P265" s="19">
        <v>0.15</v>
      </c>
      <c r="Q265" s="15">
        <v>156</v>
      </c>
      <c r="R265" s="15">
        <v>131</v>
      </c>
      <c r="S265" s="15">
        <v>114</v>
      </c>
      <c r="T265" s="15"/>
      <c r="U265" s="26"/>
    </row>
    <row r="266" spans="4:21" ht="12.75">
      <c r="D266" s="42"/>
      <c r="E266" s="42"/>
      <c r="F266" s="10" t="s">
        <v>93</v>
      </c>
      <c r="G266" s="10"/>
      <c r="H266" s="11"/>
      <c r="I266" s="94"/>
      <c r="J266" s="83">
        <f>K266+M266+Q266+R266+S266</f>
        <v>3931</v>
      </c>
      <c r="K266" s="15">
        <f>SUM(K264:K265)</f>
        <v>2480</v>
      </c>
      <c r="L266" s="15"/>
      <c r="M266" s="15">
        <f>SUM(M264:M265)</f>
        <v>288</v>
      </c>
      <c r="N266" s="15"/>
      <c r="O266" s="15"/>
      <c r="P266" s="15"/>
      <c r="Q266" s="15">
        <f>SUM(Q264:Q265)</f>
        <v>588</v>
      </c>
      <c r="R266" s="15">
        <f>SUM(R264:R265)</f>
        <v>271</v>
      </c>
      <c r="S266" s="15">
        <f>SUM(S264:S265)</f>
        <v>304</v>
      </c>
      <c r="T266" s="15"/>
      <c r="U266" s="26"/>
    </row>
    <row r="267" spans="4:21" ht="12.75">
      <c r="D267" s="28"/>
      <c r="E267" s="28"/>
      <c r="F267" s="33"/>
      <c r="G267" s="33"/>
      <c r="H267" s="34"/>
      <c r="I267" s="179"/>
      <c r="J267" s="93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32"/>
    </row>
    <row r="268" spans="4:21" s="140" customFormat="1" ht="12.75">
      <c r="D268" s="187"/>
      <c r="E268" s="187"/>
      <c r="F268" s="190" t="s">
        <v>221</v>
      </c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</row>
    <row r="269" spans="4:22" s="140" customFormat="1" ht="12.75">
      <c r="D269" s="136">
        <v>154</v>
      </c>
      <c r="E269" s="136">
        <v>154</v>
      </c>
      <c r="F269" s="164" t="s">
        <v>222</v>
      </c>
      <c r="G269" s="164" t="s">
        <v>52</v>
      </c>
      <c r="H269" s="130" t="s">
        <v>20</v>
      </c>
      <c r="I269" s="131">
        <v>1</v>
      </c>
      <c r="J269" s="17">
        <v>2100</v>
      </c>
      <c r="K269" s="17">
        <v>1441</v>
      </c>
      <c r="L269" s="17"/>
      <c r="M269" s="17"/>
      <c r="N269" s="17"/>
      <c r="O269" s="17"/>
      <c r="P269" s="139">
        <v>0.25</v>
      </c>
      <c r="Q269" s="17">
        <v>360</v>
      </c>
      <c r="R269" s="17">
        <v>140</v>
      </c>
      <c r="S269" s="17">
        <v>159</v>
      </c>
      <c r="T269" s="17"/>
      <c r="U269" s="164"/>
      <c r="V269" s="129"/>
    </row>
    <row r="270" spans="4:21" s="140" customFormat="1" ht="14.25" customHeight="1">
      <c r="D270" s="136"/>
      <c r="E270" s="136"/>
      <c r="F270" s="164" t="s">
        <v>94</v>
      </c>
      <c r="G270" s="164"/>
      <c r="H270" s="130"/>
      <c r="I270" s="130"/>
      <c r="J270" s="17">
        <v>2100</v>
      </c>
      <c r="K270" s="17">
        <v>1441</v>
      </c>
      <c r="L270" s="17"/>
      <c r="M270" s="17"/>
      <c r="N270" s="17"/>
      <c r="O270" s="17"/>
      <c r="P270" s="139"/>
      <c r="Q270" s="17">
        <v>360</v>
      </c>
      <c r="R270" s="17">
        <v>140</v>
      </c>
      <c r="S270" s="17">
        <v>159</v>
      </c>
      <c r="T270" s="17"/>
      <c r="U270" s="134"/>
    </row>
    <row r="271" spans="6:21" ht="12.75">
      <c r="F271" s="33"/>
      <c r="G271" s="33"/>
      <c r="H271" s="34"/>
      <c r="I271" s="179"/>
      <c r="J271" s="93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32"/>
    </row>
    <row r="272" spans="6:21" ht="12.75">
      <c r="F272" s="28" t="s">
        <v>47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4:21" ht="12.75">
      <c r="D273" s="42">
        <v>155</v>
      </c>
      <c r="E273" s="42">
        <v>155</v>
      </c>
      <c r="F273" s="8" t="s">
        <v>137</v>
      </c>
      <c r="G273" s="8" t="s">
        <v>48</v>
      </c>
      <c r="H273" s="9" t="s">
        <v>34</v>
      </c>
      <c r="I273" s="23" t="s">
        <v>39</v>
      </c>
      <c r="J273" s="83">
        <f aca="true" t="shared" si="5" ref="J273:J278">K273+M273+Q273+R273+S273</f>
        <v>995</v>
      </c>
      <c r="K273" s="15">
        <v>619</v>
      </c>
      <c r="L273" s="19">
        <v>0.07</v>
      </c>
      <c r="M273" s="15">
        <v>43</v>
      </c>
      <c r="N273" s="15"/>
      <c r="O273" s="15"/>
      <c r="P273" s="19">
        <v>0.25</v>
      </c>
      <c r="Q273" s="15">
        <v>165</v>
      </c>
      <c r="R273" s="15">
        <v>95</v>
      </c>
      <c r="S273" s="15">
        <v>73</v>
      </c>
      <c r="T273" s="15"/>
      <c r="U273" s="26"/>
    </row>
    <row r="274" spans="4:21" ht="13.5" customHeight="1">
      <c r="D274" s="42">
        <v>156</v>
      </c>
      <c r="E274" s="42">
        <v>156</v>
      </c>
      <c r="F274" s="8" t="s">
        <v>137</v>
      </c>
      <c r="G274" s="8" t="s">
        <v>48</v>
      </c>
      <c r="H274" s="9" t="s">
        <v>34</v>
      </c>
      <c r="I274" s="23" t="s">
        <v>39</v>
      </c>
      <c r="J274" s="83">
        <f t="shared" si="5"/>
        <v>937</v>
      </c>
      <c r="K274" s="15">
        <v>619</v>
      </c>
      <c r="L274" s="15"/>
      <c r="M274" s="15"/>
      <c r="N274" s="15"/>
      <c r="O274" s="15"/>
      <c r="P274" s="19">
        <v>0.25</v>
      </c>
      <c r="Q274" s="15">
        <v>155</v>
      </c>
      <c r="R274" s="15">
        <v>95</v>
      </c>
      <c r="S274" s="15">
        <v>68</v>
      </c>
      <c r="T274" s="15"/>
      <c r="U274" s="26"/>
    </row>
    <row r="275" spans="4:21" ht="12.75">
      <c r="D275" s="42">
        <v>157</v>
      </c>
      <c r="E275" s="42">
        <v>157</v>
      </c>
      <c r="F275" s="8" t="s">
        <v>137</v>
      </c>
      <c r="G275" s="8" t="s">
        <v>48</v>
      </c>
      <c r="H275" s="9" t="s">
        <v>34</v>
      </c>
      <c r="I275" s="23" t="s">
        <v>39</v>
      </c>
      <c r="J275" s="83">
        <f t="shared" si="5"/>
        <v>937</v>
      </c>
      <c r="K275" s="15">
        <v>619</v>
      </c>
      <c r="L275" s="15"/>
      <c r="M275" s="15"/>
      <c r="N275" s="15"/>
      <c r="O275" s="15"/>
      <c r="P275" s="19">
        <v>0.25</v>
      </c>
      <c r="Q275" s="15">
        <v>155</v>
      </c>
      <c r="R275" s="15">
        <v>95</v>
      </c>
      <c r="S275" s="15">
        <v>68</v>
      </c>
      <c r="T275" s="15"/>
      <c r="U275" s="26"/>
    </row>
    <row r="276" spans="4:21" ht="12.75">
      <c r="D276" s="42">
        <v>158</v>
      </c>
      <c r="E276" s="42">
        <v>158</v>
      </c>
      <c r="F276" s="8" t="s">
        <v>137</v>
      </c>
      <c r="G276" s="8" t="s">
        <v>48</v>
      </c>
      <c r="H276" s="9" t="s">
        <v>34</v>
      </c>
      <c r="I276" s="23" t="s">
        <v>39</v>
      </c>
      <c r="J276" s="83">
        <f t="shared" si="5"/>
        <v>937</v>
      </c>
      <c r="K276" s="15">
        <v>619</v>
      </c>
      <c r="L276" s="15"/>
      <c r="M276" s="15"/>
      <c r="N276" s="15"/>
      <c r="O276" s="15"/>
      <c r="P276" s="19">
        <v>0.25</v>
      </c>
      <c r="Q276" s="15">
        <v>155</v>
      </c>
      <c r="R276" s="15">
        <v>95</v>
      </c>
      <c r="S276" s="15">
        <v>68</v>
      </c>
      <c r="T276" s="15"/>
      <c r="U276" s="26"/>
    </row>
    <row r="277" spans="4:21" ht="12.75">
      <c r="D277" s="42">
        <v>159</v>
      </c>
      <c r="E277" s="42">
        <v>159</v>
      </c>
      <c r="F277" s="8" t="s">
        <v>137</v>
      </c>
      <c r="G277" s="8" t="s">
        <v>48</v>
      </c>
      <c r="H277" s="9" t="s">
        <v>34</v>
      </c>
      <c r="I277" s="23" t="s">
        <v>39</v>
      </c>
      <c r="J277" s="83">
        <f t="shared" si="5"/>
        <v>937</v>
      </c>
      <c r="K277" s="15">
        <v>619</v>
      </c>
      <c r="L277" s="15"/>
      <c r="M277" s="15"/>
      <c r="N277" s="15"/>
      <c r="O277" s="15"/>
      <c r="P277" s="19">
        <v>0.25</v>
      </c>
      <c r="Q277" s="15">
        <v>155</v>
      </c>
      <c r="R277" s="15">
        <v>95</v>
      </c>
      <c r="S277" s="15">
        <v>68</v>
      </c>
      <c r="T277" s="15"/>
      <c r="U277" s="26"/>
    </row>
    <row r="278" spans="4:21" ht="12.75">
      <c r="D278" s="113"/>
      <c r="E278" s="113"/>
      <c r="F278" s="8" t="s">
        <v>90</v>
      </c>
      <c r="G278" s="8"/>
      <c r="H278" s="9"/>
      <c r="I278" s="23"/>
      <c r="J278" s="66">
        <f t="shared" si="5"/>
        <v>4743</v>
      </c>
      <c r="K278" s="15">
        <f>SUM(K273:K277)</f>
        <v>3095</v>
      </c>
      <c r="L278" s="15"/>
      <c r="M278" s="15">
        <v>43</v>
      </c>
      <c r="N278" s="15"/>
      <c r="O278" s="15"/>
      <c r="P278" s="15"/>
      <c r="Q278" s="15">
        <f>SUM(Q273:Q277)</f>
        <v>785</v>
      </c>
      <c r="R278" s="15">
        <f>SUM(R273:R277)</f>
        <v>475</v>
      </c>
      <c r="S278" s="15">
        <f>SUM(S273:S277)</f>
        <v>345</v>
      </c>
      <c r="T278" s="15"/>
      <c r="U278" s="26"/>
    </row>
    <row r="279" spans="6:21" ht="12.75">
      <c r="F279" s="33"/>
      <c r="G279" s="33"/>
      <c r="H279" s="34"/>
      <c r="I279" s="34"/>
      <c r="J279" s="93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32"/>
    </row>
    <row r="280" spans="6:25" ht="12.75">
      <c r="F280" s="95" t="s">
        <v>64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Y280" s="154"/>
    </row>
    <row r="281" spans="4:25" s="112" customFormat="1" ht="15.75" customHeight="1">
      <c r="D281" s="110">
        <v>160</v>
      </c>
      <c r="E281" s="110">
        <v>160</v>
      </c>
      <c r="F281" s="124" t="s">
        <v>183</v>
      </c>
      <c r="G281" s="107" t="s">
        <v>65</v>
      </c>
      <c r="H281" s="107"/>
      <c r="I281" s="107">
        <v>1</v>
      </c>
      <c r="J281" s="106">
        <f aca="true" t="shared" si="6" ref="J281:J287">K281+M281+Q281+R281+S281</f>
        <v>1130</v>
      </c>
      <c r="K281" s="107">
        <v>744</v>
      </c>
      <c r="L281" s="111">
        <v>0.05</v>
      </c>
      <c r="M281" s="107">
        <v>37</v>
      </c>
      <c r="N281" s="107"/>
      <c r="O281" s="107"/>
      <c r="P281" s="111">
        <v>0.2</v>
      </c>
      <c r="Q281" s="107">
        <v>156</v>
      </c>
      <c r="R281" s="107">
        <v>107</v>
      </c>
      <c r="S281" s="107">
        <v>86</v>
      </c>
      <c r="T281" s="107"/>
      <c r="U281" s="108" t="s">
        <v>177</v>
      </c>
      <c r="Y281" s="159"/>
    </row>
    <row r="282" spans="4:25" s="112" customFormat="1" ht="15.75" customHeight="1">
      <c r="D282" s="110">
        <v>161</v>
      </c>
      <c r="E282" s="110">
        <v>161</v>
      </c>
      <c r="F282" s="124" t="s">
        <v>183</v>
      </c>
      <c r="G282" s="107" t="s">
        <v>65</v>
      </c>
      <c r="H282" s="107"/>
      <c r="I282" s="107">
        <v>1</v>
      </c>
      <c r="J282" s="106">
        <f t="shared" si="6"/>
        <v>1033</v>
      </c>
      <c r="K282" s="107">
        <v>687</v>
      </c>
      <c r="L282" s="107"/>
      <c r="M282" s="107"/>
      <c r="N282" s="107"/>
      <c r="O282" s="107"/>
      <c r="P282" s="111">
        <v>0.25</v>
      </c>
      <c r="Q282" s="107">
        <v>172</v>
      </c>
      <c r="R282" s="107">
        <v>98</v>
      </c>
      <c r="S282" s="107">
        <v>76</v>
      </c>
      <c r="T282" s="107"/>
      <c r="U282" s="108"/>
      <c r="Y282" s="159"/>
    </row>
    <row r="283" spans="4:25" s="109" customFormat="1" ht="12.75">
      <c r="D283" s="110">
        <v>162</v>
      </c>
      <c r="E283" s="110">
        <v>162</v>
      </c>
      <c r="F283" s="165" t="s">
        <v>184</v>
      </c>
      <c r="G283" s="107" t="s">
        <v>65</v>
      </c>
      <c r="H283" s="107"/>
      <c r="I283" s="107">
        <v>1</v>
      </c>
      <c r="J283" s="106">
        <f t="shared" si="6"/>
        <v>1119</v>
      </c>
      <c r="K283" s="107">
        <v>744</v>
      </c>
      <c r="L283" s="107"/>
      <c r="M283" s="107"/>
      <c r="N283" s="107"/>
      <c r="O283" s="107"/>
      <c r="P283" s="111">
        <v>0.25</v>
      </c>
      <c r="Q283" s="107">
        <v>186</v>
      </c>
      <c r="R283" s="107">
        <v>107</v>
      </c>
      <c r="S283" s="107">
        <v>82</v>
      </c>
      <c r="T283" s="107"/>
      <c r="U283" s="108"/>
      <c r="Y283" s="159"/>
    </row>
    <row r="284" spans="4:25" s="112" customFormat="1" ht="12.75">
      <c r="D284" s="110">
        <v>163</v>
      </c>
      <c r="E284" s="110">
        <v>163</v>
      </c>
      <c r="F284" s="124" t="s">
        <v>145</v>
      </c>
      <c r="G284" s="107" t="s">
        <v>65</v>
      </c>
      <c r="H284" s="107"/>
      <c r="I284" s="107">
        <v>1</v>
      </c>
      <c r="J284" s="106">
        <f t="shared" si="6"/>
        <v>1119</v>
      </c>
      <c r="K284" s="107">
        <v>744</v>
      </c>
      <c r="L284" s="107"/>
      <c r="M284" s="107"/>
      <c r="N284" s="107"/>
      <c r="O284" s="107"/>
      <c r="P284" s="111">
        <v>0.25</v>
      </c>
      <c r="Q284" s="107">
        <v>186</v>
      </c>
      <c r="R284" s="107">
        <v>107</v>
      </c>
      <c r="S284" s="107">
        <v>82</v>
      </c>
      <c r="T284" s="107"/>
      <c r="U284" s="108"/>
      <c r="Y284" s="159"/>
    </row>
    <row r="285" spans="4:25" s="112" customFormat="1" ht="12.75">
      <c r="D285" s="110">
        <v>164</v>
      </c>
      <c r="E285" s="110">
        <v>164</v>
      </c>
      <c r="F285" s="124" t="s">
        <v>185</v>
      </c>
      <c r="G285" s="107" t="s">
        <v>65</v>
      </c>
      <c r="H285" s="107"/>
      <c r="I285" s="107">
        <v>1</v>
      </c>
      <c r="J285" s="106">
        <f t="shared" si="6"/>
        <v>1119</v>
      </c>
      <c r="K285" s="107">
        <v>744</v>
      </c>
      <c r="L285" s="107"/>
      <c r="M285" s="107"/>
      <c r="N285" s="107"/>
      <c r="O285" s="107"/>
      <c r="P285" s="111">
        <v>0.25</v>
      </c>
      <c r="Q285" s="107">
        <v>186</v>
      </c>
      <c r="R285" s="107">
        <v>107</v>
      </c>
      <c r="S285" s="107">
        <v>82</v>
      </c>
      <c r="T285" s="107"/>
      <c r="U285" s="107"/>
      <c r="Y285" s="159"/>
    </row>
    <row r="286" spans="4:25" s="129" customFormat="1" ht="12.75">
      <c r="D286" s="136">
        <v>165</v>
      </c>
      <c r="E286" s="136">
        <v>165</v>
      </c>
      <c r="F286" s="77" t="s">
        <v>213</v>
      </c>
      <c r="G286" s="192" t="s">
        <v>65</v>
      </c>
      <c r="H286" s="192"/>
      <c r="I286" s="192">
        <v>1</v>
      </c>
      <c r="J286" s="193">
        <f>K286+M286+Q286+R286+S286</f>
        <v>1119</v>
      </c>
      <c r="K286" s="192">
        <v>744</v>
      </c>
      <c r="L286" s="192"/>
      <c r="M286" s="192"/>
      <c r="N286" s="192"/>
      <c r="O286" s="192"/>
      <c r="P286" s="194">
        <v>0.25</v>
      </c>
      <c r="Q286" s="192">
        <v>186</v>
      </c>
      <c r="R286" s="192">
        <v>107</v>
      </c>
      <c r="S286" s="192">
        <v>82</v>
      </c>
      <c r="T286" s="192"/>
      <c r="U286" s="192"/>
      <c r="V286" s="129" t="s">
        <v>226</v>
      </c>
      <c r="Y286" s="71"/>
    </row>
    <row r="287" spans="4:25" s="112" customFormat="1" ht="12.75">
      <c r="D287" s="195"/>
      <c r="E287" s="195"/>
      <c r="F287" s="107" t="s">
        <v>220</v>
      </c>
      <c r="G287" s="149"/>
      <c r="H287" s="149"/>
      <c r="I287" s="149"/>
      <c r="J287" s="150">
        <f t="shared" si="6"/>
        <v>6639</v>
      </c>
      <c r="K287" s="149">
        <f>SUM(K281:K286)</f>
        <v>4407</v>
      </c>
      <c r="L287" s="149"/>
      <c r="M287" s="149">
        <f>SUM(M281:M286)</f>
        <v>37</v>
      </c>
      <c r="N287" s="149"/>
      <c r="O287" s="149"/>
      <c r="P287" s="149"/>
      <c r="Q287" s="149">
        <f>SUM(Q281:Q286)</f>
        <v>1072</v>
      </c>
      <c r="R287" s="149">
        <f>SUM(R281:R286)</f>
        <v>633</v>
      </c>
      <c r="S287" s="149">
        <f>SUM(S281:S286)</f>
        <v>490</v>
      </c>
      <c r="T287" s="149"/>
      <c r="U287" s="151"/>
      <c r="Y287" s="166"/>
    </row>
    <row r="288" spans="6:25" ht="12.75">
      <c r="F288" s="79"/>
      <c r="G288" s="18"/>
      <c r="H288" s="18"/>
      <c r="I288" s="18"/>
      <c r="J288" s="84"/>
      <c r="K288" s="18"/>
      <c r="L288" s="18"/>
      <c r="M288" s="18"/>
      <c r="N288" s="18"/>
      <c r="O288" s="18"/>
      <c r="P288" s="44"/>
      <c r="Q288" s="18"/>
      <c r="R288" s="18"/>
      <c r="S288" s="18"/>
      <c r="T288" s="18"/>
      <c r="U288" s="32"/>
      <c r="Y288" s="154"/>
    </row>
    <row r="289" spans="6:21" ht="12.75">
      <c r="F289" s="28" t="s">
        <v>86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4:21" ht="12.75">
      <c r="D290" s="42">
        <v>166</v>
      </c>
      <c r="E290" s="42">
        <v>166</v>
      </c>
      <c r="F290" s="8" t="s">
        <v>145</v>
      </c>
      <c r="G290" s="8" t="s">
        <v>56</v>
      </c>
      <c r="H290" s="9" t="s">
        <v>34</v>
      </c>
      <c r="I290" s="23" t="s">
        <v>39</v>
      </c>
      <c r="J290" s="83">
        <f aca="true" t="shared" si="7" ref="J290:J297">K290+M290+Q290+R290+S290</f>
        <v>1271</v>
      </c>
      <c r="K290" s="15">
        <v>850</v>
      </c>
      <c r="L290" s="15"/>
      <c r="M290" s="15"/>
      <c r="N290" s="15"/>
      <c r="O290" s="15"/>
      <c r="P290" s="19">
        <v>0.25</v>
      </c>
      <c r="Q290" s="15">
        <v>213</v>
      </c>
      <c r="R290" s="15">
        <v>114</v>
      </c>
      <c r="S290" s="15">
        <v>94</v>
      </c>
      <c r="T290" s="15"/>
      <c r="U290" s="26"/>
    </row>
    <row r="291" spans="4:21" ht="12.75">
      <c r="D291" s="42">
        <v>167</v>
      </c>
      <c r="E291" s="42">
        <v>167</v>
      </c>
      <c r="F291" s="8" t="s">
        <v>147</v>
      </c>
      <c r="G291" s="8" t="s">
        <v>57</v>
      </c>
      <c r="H291" s="9" t="s">
        <v>34</v>
      </c>
      <c r="I291" s="23" t="s">
        <v>39</v>
      </c>
      <c r="J291" s="83">
        <f t="shared" si="7"/>
        <v>1271</v>
      </c>
      <c r="K291" s="15">
        <v>850</v>
      </c>
      <c r="L291" s="15"/>
      <c r="M291" s="15"/>
      <c r="N291" s="15"/>
      <c r="O291" s="15"/>
      <c r="P291" s="19">
        <v>0.25</v>
      </c>
      <c r="Q291" s="15">
        <v>213</v>
      </c>
      <c r="R291" s="15">
        <v>114</v>
      </c>
      <c r="S291" s="15">
        <v>94</v>
      </c>
      <c r="T291" s="15"/>
      <c r="U291" s="26"/>
    </row>
    <row r="292" spans="4:21" ht="12.75">
      <c r="D292" s="42">
        <v>168</v>
      </c>
      <c r="E292" s="42">
        <v>168</v>
      </c>
      <c r="F292" s="8" t="s">
        <v>145</v>
      </c>
      <c r="G292" s="8" t="s">
        <v>140</v>
      </c>
      <c r="H292" s="9" t="s">
        <v>34</v>
      </c>
      <c r="I292" s="23" t="s">
        <v>39</v>
      </c>
      <c r="J292" s="83">
        <f>K292+M292+Q292+R292+S292</f>
        <v>1187</v>
      </c>
      <c r="K292" s="15">
        <v>792</v>
      </c>
      <c r="L292" s="15"/>
      <c r="M292" s="15"/>
      <c r="N292" s="15"/>
      <c r="O292" s="15"/>
      <c r="P292" s="19">
        <v>0.25</v>
      </c>
      <c r="Q292" s="15">
        <v>198</v>
      </c>
      <c r="R292" s="15">
        <v>110</v>
      </c>
      <c r="S292" s="15">
        <v>87</v>
      </c>
      <c r="T292" s="15"/>
      <c r="U292" s="26"/>
    </row>
    <row r="293" spans="4:24" s="21" customFormat="1" ht="12.75">
      <c r="D293" s="42">
        <v>169</v>
      </c>
      <c r="E293" s="42">
        <v>169</v>
      </c>
      <c r="F293" s="8" t="s">
        <v>148</v>
      </c>
      <c r="G293" s="8" t="s">
        <v>140</v>
      </c>
      <c r="H293" s="9" t="s">
        <v>34</v>
      </c>
      <c r="I293" s="23" t="s">
        <v>39</v>
      </c>
      <c r="J293" s="83">
        <f t="shared" si="7"/>
        <v>1187</v>
      </c>
      <c r="K293" s="15">
        <v>792</v>
      </c>
      <c r="L293" s="15"/>
      <c r="M293" s="15"/>
      <c r="N293" s="15"/>
      <c r="O293" s="15"/>
      <c r="P293" s="19">
        <v>0.25</v>
      </c>
      <c r="Q293" s="15">
        <v>198</v>
      </c>
      <c r="R293" s="15">
        <v>110</v>
      </c>
      <c r="S293" s="15">
        <v>87</v>
      </c>
      <c r="T293" s="15"/>
      <c r="U293" s="8"/>
      <c r="X293" s="109"/>
    </row>
    <row r="294" spans="4:24" ht="12.75">
      <c r="D294" s="42">
        <v>170</v>
      </c>
      <c r="E294" s="42">
        <v>170</v>
      </c>
      <c r="F294" s="8" t="s">
        <v>145</v>
      </c>
      <c r="G294" s="8" t="s">
        <v>58</v>
      </c>
      <c r="H294" s="9" t="s">
        <v>34</v>
      </c>
      <c r="I294" s="23" t="s">
        <v>39</v>
      </c>
      <c r="J294" s="83">
        <f t="shared" si="7"/>
        <v>1271</v>
      </c>
      <c r="K294" s="15">
        <v>850</v>
      </c>
      <c r="L294" s="15"/>
      <c r="M294" s="15"/>
      <c r="N294" s="15"/>
      <c r="O294" s="15"/>
      <c r="P294" s="19">
        <v>0.25</v>
      </c>
      <c r="Q294" s="15">
        <v>213</v>
      </c>
      <c r="R294" s="15">
        <v>114</v>
      </c>
      <c r="S294" s="15">
        <v>94</v>
      </c>
      <c r="T294" s="15"/>
      <c r="U294" s="26"/>
      <c r="X294" s="112"/>
    </row>
    <row r="295" spans="4:21" ht="12.75">
      <c r="D295" s="42">
        <v>171</v>
      </c>
      <c r="E295" s="42">
        <v>171</v>
      </c>
      <c r="F295" s="8" t="s">
        <v>145</v>
      </c>
      <c r="G295" s="8" t="s">
        <v>59</v>
      </c>
      <c r="H295" s="9" t="s">
        <v>34</v>
      </c>
      <c r="I295" s="23" t="s">
        <v>39</v>
      </c>
      <c r="J295" s="83">
        <f t="shared" si="7"/>
        <v>1271</v>
      </c>
      <c r="K295" s="15">
        <v>850</v>
      </c>
      <c r="L295" s="15"/>
      <c r="M295" s="15"/>
      <c r="N295" s="15"/>
      <c r="O295" s="15"/>
      <c r="P295" s="19">
        <v>0.25</v>
      </c>
      <c r="Q295" s="15">
        <v>213</v>
      </c>
      <c r="R295" s="15">
        <v>114</v>
      </c>
      <c r="S295" s="15">
        <v>94</v>
      </c>
      <c r="T295" s="15"/>
      <c r="U295" s="26"/>
    </row>
    <row r="296" spans="4:21" ht="12.75">
      <c r="D296" s="42">
        <v>172</v>
      </c>
      <c r="E296" s="42">
        <v>172</v>
      </c>
      <c r="F296" s="8" t="s">
        <v>145</v>
      </c>
      <c r="G296" s="8" t="s">
        <v>60</v>
      </c>
      <c r="H296" s="9" t="s">
        <v>34</v>
      </c>
      <c r="I296" s="23" t="s">
        <v>39</v>
      </c>
      <c r="J296" s="83">
        <f t="shared" si="7"/>
        <v>1108</v>
      </c>
      <c r="K296" s="15">
        <v>792</v>
      </c>
      <c r="L296" s="15"/>
      <c r="M296" s="15"/>
      <c r="N296" s="15"/>
      <c r="O296" s="15"/>
      <c r="P296" s="19">
        <v>0.15</v>
      </c>
      <c r="Q296" s="15">
        <v>119</v>
      </c>
      <c r="R296" s="15">
        <v>110</v>
      </c>
      <c r="S296" s="15">
        <v>87</v>
      </c>
      <c r="T296" s="15"/>
      <c r="U296" s="26"/>
    </row>
    <row r="297" spans="4:21" ht="12.75">
      <c r="D297" s="42">
        <v>173</v>
      </c>
      <c r="E297" s="42">
        <v>173</v>
      </c>
      <c r="F297" s="8" t="s">
        <v>145</v>
      </c>
      <c r="G297" s="8" t="s">
        <v>61</v>
      </c>
      <c r="H297" s="9" t="s">
        <v>34</v>
      </c>
      <c r="I297" s="23" t="s">
        <v>39</v>
      </c>
      <c r="J297" s="83">
        <f t="shared" si="7"/>
        <v>1271</v>
      </c>
      <c r="K297" s="15">
        <v>850</v>
      </c>
      <c r="L297" s="15"/>
      <c r="M297" s="15"/>
      <c r="N297" s="15"/>
      <c r="O297" s="15"/>
      <c r="P297" s="19">
        <v>0.25</v>
      </c>
      <c r="Q297" s="15">
        <v>213</v>
      </c>
      <c r="R297" s="15">
        <v>114</v>
      </c>
      <c r="S297" s="15">
        <v>94</v>
      </c>
      <c r="T297" s="15"/>
      <c r="U297" s="26"/>
    </row>
    <row r="298" spans="4:21" ht="12.75">
      <c r="D298" s="113"/>
      <c r="E298" s="113"/>
      <c r="F298" s="8" t="s">
        <v>89</v>
      </c>
      <c r="G298" s="8"/>
      <c r="H298" s="9"/>
      <c r="I298" s="9"/>
      <c r="J298" s="15">
        <f>SUM(J290:J297)</f>
        <v>9837</v>
      </c>
      <c r="K298" s="15">
        <f>SUM(K290:K297)</f>
        <v>6626</v>
      </c>
      <c r="L298" s="15"/>
      <c r="M298" s="15"/>
      <c r="N298" s="15"/>
      <c r="O298" s="15"/>
      <c r="P298" s="15"/>
      <c r="Q298" s="15">
        <f>SUM(Q290:Q297)</f>
        <v>1580</v>
      </c>
      <c r="R298" s="15">
        <f>SUM(R290:R297)</f>
        <v>900</v>
      </c>
      <c r="S298" s="15">
        <f>SUM(S290:S297)</f>
        <v>731</v>
      </c>
      <c r="T298" s="15"/>
      <c r="U298" s="26"/>
    </row>
    <row r="299" spans="6:21" ht="12.75"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6:21" ht="12.75">
      <c r="F300" s="95" t="s">
        <v>62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4:21" s="21" customFormat="1" ht="12.75">
      <c r="D301" s="42">
        <v>174</v>
      </c>
      <c r="E301" s="42">
        <v>174</v>
      </c>
      <c r="F301" s="8" t="s">
        <v>146</v>
      </c>
      <c r="G301" s="8" t="s">
        <v>63</v>
      </c>
      <c r="H301" s="9" t="s">
        <v>34</v>
      </c>
      <c r="I301" s="23" t="s">
        <v>39</v>
      </c>
      <c r="J301" s="66">
        <f aca="true" t="shared" si="8" ref="J301:J306">K301+M301+Q301+R301+S301</f>
        <v>1271</v>
      </c>
      <c r="K301" s="15">
        <v>850</v>
      </c>
      <c r="L301" s="15"/>
      <c r="M301" s="15"/>
      <c r="N301" s="15"/>
      <c r="O301" s="15"/>
      <c r="P301" s="19">
        <v>0.25</v>
      </c>
      <c r="Q301" s="15">
        <v>213</v>
      </c>
      <c r="R301" s="15">
        <v>114</v>
      </c>
      <c r="S301" s="15">
        <v>94</v>
      </c>
      <c r="T301" s="15"/>
      <c r="U301" s="26" t="s">
        <v>27</v>
      </c>
    </row>
    <row r="302" spans="4:21" s="109" customFormat="1" ht="12.75">
      <c r="D302" s="110">
        <v>175</v>
      </c>
      <c r="E302" s="110">
        <v>175</v>
      </c>
      <c r="F302" s="124" t="s">
        <v>146</v>
      </c>
      <c r="G302" s="124" t="s">
        <v>63</v>
      </c>
      <c r="H302" s="126" t="s">
        <v>34</v>
      </c>
      <c r="I302" s="125" t="s">
        <v>39</v>
      </c>
      <c r="J302" s="106">
        <f t="shared" si="8"/>
        <v>1251</v>
      </c>
      <c r="K302" s="107">
        <v>850</v>
      </c>
      <c r="L302" s="107"/>
      <c r="M302" s="107"/>
      <c r="N302" s="107"/>
      <c r="O302" s="107"/>
      <c r="P302" s="111">
        <v>0.25</v>
      </c>
      <c r="Q302" s="107">
        <v>213</v>
      </c>
      <c r="R302" s="107">
        <v>114</v>
      </c>
      <c r="S302" s="107">
        <v>74</v>
      </c>
      <c r="T302" s="107"/>
      <c r="U302" s="108"/>
    </row>
    <row r="303" spans="4:27" ht="12.75">
      <c r="D303" s="42">
        <v>176</v>
      </c>
      <c r="E303" s="42">
        <v>176</v>
      </c>
      <c r="F303" s="8" t="s">
        <v>145</v>
      </c>
      <c r="G303" s="8" t="s">
        <v>63</v>
      </c>
      <c r="H303" s="9" t="s">
        <v>34</v>
      </c>
      <c r="I303" s="23" t="s">
        <v>39</v>
      </c>
      <c r="J303" s="66">
        <f t="shared" si="8"/>
        <v>1251</v>
      </c>
      <c r="K303" s="15">
        <v>850</v>
      </c>
      <c r="L303" s="15"/>
      <c r="M303" s="15"/>
      <c r="N303" s="15"/>
      <c r="O303" s="15"/>
      <c r="P303" s="19">
        <v>0.25</v>
      </c>
      <c r="Q303" s="15">
        <v>213</v>
      </c>
      <c r="R303" s="15">
        <v>114</v>
      </c>
      <c r="S303" s="15">
        <v>74</v>
      </c>
      <c r="T303" s="15"/>
      <c r="U303" s="26"/>
      <c r="V303" s="112"/>
      <c r="W303" s="112"/>
      <c r="X303" s="112"/>
      <c r="Y303" s="112"/>
      <c r="Z303" s="112"/>
      <c r="AA303" s="112"/>
    </row>
    <row r="304" spans="4:21" s="109" customFormat="1" ht="12.75">
      <c r="D304" s="110">
        <v>177</v>
      </c>
      <c r="E304" s="110">
        <v>177</v>
      </c>
      <c r="F304" s="124" t="s">
        <v>146</v>
      </c>
      <c r="G304" s="124" t="s">
        <v>63</v>
      </c>
      <c r="H304" s="126" t="s">
        <v>34</v>
      </c>
      <c r="I304" s="125" t="s">
        <v>39</v>
      </c>
      <c r="J304" s="106">
        <f t="shared" si="8"/>
        <v>1119</v>
      </c>
      <c r="K304" s="107">
        <v>744</v>
      </c>
      <c r="L304" s="107"/>
      <c r="M304" s="107"/>
      <c r="N304" s="107"/>
      <c r="O304" s="107"/>
      <c r="P304" s="111">
        <v>0.25</v>
      </c>
      <c r="Q304" s="107">
        <v>186</v>
      </c>
      <c r="R304" s="107">
        <v>107</v>
      </c>
      <c r="S304" s="107">
        <v>82</v>
      </c>
      <c r="T304" s="107"/>
      <c r="U304" s="107"/>
    </row>
    <row r="305" spans="4:27" ht="12.75">
      <c r="D305" s="42">
        <v>178</v>
      </c>
      <c r="E305" s="42">
        <v>178</v>
      </c>
      <c r="F305" s="8" t="s">
        <v>145</v>
      </c>
      <c r="G305" s="8" t="s">
        <v>63</v>
      </c>
      <c r="H305" s="9" t="s">
        <v>34</v>
      </c>
      <c r="I305" s="23" t="s">
        <v>39</v>
      </c>
      <c r="J305" s="66">
        <f t="shared" si="8"/>
        <v>1271</v>
      </c>
      <c r="K305" s="15">
        <v>850</v>
      </c>
      <c r="L305" s="15"/>
      <c r="M305" s="15"/>
      <c r="N305" s="15"/>
      <c r="O305" s="15"/>
      <c r="P305" s="19">
        <v>0.25</v>
      </c>
      <c r="Q305" s="15">
        <v>213</v>
      </c>
      <c r="R305" s="15">
        <v>114</v>
      </c>
      <c r="S305" s="15">
        <v>94</v>
      </c>
      <c r="T305" s="15"/>
      <c r="U305" s="26"/>
      <c r="V305" s="112"/>
      <c r="W305" s="112"/>
      <c r="X305" s="112"/>
      <c r="Y305" s="112"/>
      <c r="Z305" s="112"/>
      <c r="AA305" s="112"/>
    </row>
    <row r="306" spans="4:21" ht="12.75">
      <c r="D306" s="42">
        <v>179</v>
      </c>
      <c r="E306" s="42">
        <v>179</v>
      </c>
      <c r="F306" s="8" t="s">
        <v>145</v>
      </c>
      <c r="G306" s="8" t="s">
        <v>63</v>
      </c>
      <c r="H306" s="9" t="s">
        <v>34</v>
      </c>
      <c r="I306" s="23" t="s">
        <v>39</v>
      </c>
      <c r="J306" s="66">
        <f t="shared" si="8"/>
        <v>1187</v>
      </c>
      <c r="K306" s="15">
        <v>792</v>
      </c>
      <c r="L306" s="15"/>
      <c r="M306" s="15"/>
      <c r="N306" s="15"/>
      <c r="O306" s="15"/>
      <c r="P306" s="19">
        <v>0.25</v>
      </c>
      <c r="Q306" s="15">
        <v>198</v>
      </c>
      <c r="R306" s="15">
        <v>110</v>
      </c>
      <c r="S306" s="15">
        <v>87</v>
      </c>
      <c r="T306" s="15"/>
      <c r="U306" s="26"/>
    </row>
    <row r="307" spans="4:21" ht="12.75">
      <c r="D307" s="113"/>
      <c r="E307" s="113"/>
      <c r="F307" s="77" t="s">
        <v>92</v>
      </c>
      <c r="G307" s="15"/>
      <c r="H307" s="15"/>
      <c r="I307" s="15"/>
      <c r="J307" s="15">
        <f>SUM(J301:J306)</f>
        <v>7350</v>
      </c>
      <c r="K307" s="15">
        <f>SUM(K301:K306)</f>
        <v>4936</v>
      </c>
      <c r="L307" s="15"/>
      <c r="M307" s="15"/>
      <c r="N307" s="15"/>
      <c r="O307" s="15"/>
      <c r="P307" s="15"/>
      <c r="Q307" s="15">
        <f>SUM(Q301:Q306)</f>
        <v>1236</v>
      </c>
      <c r="R307" s="15">
        <f>SUM(R301:R306)</f>
        <v>673</v>
      </c>
      <c r="S307" s="15">
        <f>SUM(S301:S306)</f>
        <v>505</v>
      </c>
      <c r="T307" s="15"/>
      <c r="U307" s="26"/>
    </row>
    <row r="308" spans="4:21" ht="12.75">
      <c r="D308" s="154"/>
      <c r="E308" s="154"/>
      <c r="F308" s="71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32"/>
    </row>
    <row r="309" spans="4:21" ht="12.75">
      <c r="D309" s="256" t="s">
        <v>66</v>
      </c>
      <c r="E309" s="256"/>
      <c r="F309" s="256"/>
      <c r="G309" s="25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6:21" ht="12.75"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6:26" ht="12.75" customHeight="1">
      <c r="F311" s="247" t="s">
        <v>246</v>
      </c>
      <c r="G311" s="238" t="s">
        <v>67</v>
      </c>
      <c r="H311" s="240"/>
      <c r="I311" s="240"/>
      <c r="J311" s="246"/>
      <c r="K311" s="246"/>
      <c r="L311" s="246"/>
      <c r="M311" s="246"/>
      <c r="N311" s="18"/>
      <c r="O311" s="18"/>
      <c r="P311" s="246"/>
      <c r="Q311" s="246"/>
      <c r="R311" s="246"/>
      <c r="S311" s="246"/>
      <c r="T311" s="240"/>
      <c r="U311" s="21"/>
      <c r="Z311" t="s">
        <v>5</v>
      </c>
    </row>
    <row r="312" spans="6:21" ht="7.5" customHeight="1">
      <c r="F312" s="247"/>
      <c r="G312" s="239"/>
      <c r="H312" s="240"/>
      <c r="I312" s="240"/>
      <c r="J312" s="246"/>
      <c r="K312" s="246"/>
      <c r="L312" s="246"/>
      <c r="M312" s="246"/>
      <c r="N312" s="18"/>
      <c r="O312" s="18"/>
      <c r="P312" s="246"/>
      <c r="Q312" s="246"/>
      <c r="R312" s="246"/>
      <c r="S312" s="246"/>
      <c r="T312" s="240"/>
      <c r="U312" s="21"/>
    </row>
    <row r="313" spans="6:21" ht="12.75" customHeight="1">
      <c r="F313" s="8" t="s">
        <v>68</v>
      </c>
      <c r="G313" s="205">
        <v>3</v>
      </c>
      <c r="H313" s="241"/>
      <c r="I313" s="241"/>
      <c r="J313" s="43"/>
      <c r="K313" s="31"/>
      <c r="L313" s="228"/>
      <c r="M313" s="228"/>
      <c r="N313" s="31"/>
      <c r="O313" s="31"/>
      <c r="P313" s="228"/>
      <c r="Q313" s="228"/>
      <c r="R313" s="228"/>
      <c r="S313" s="228"/>
      <c r="T313" s="18"/>
      <c r="U313" s="21"/>
    </row>
    <row r="314" spans="6:21" ht="12.75">
      <c r="F314" s="8" t="s">
        <v>69</v>
      </c>
      <c r="G314" s="205">
        <v>55</v>
      </c>
      <c r="H314" s="228"/>
      <c r="I314" s="228"/>
      <c r="J314" s="31"/>
      <c r="K314" s="79"/>
      <c r="L314" s="228"/>
      <c r="M314" s="228"/>
      <c r="N314" s="31"/>
      <c r="O314" s="31"/>
      <c r="P314" s="228"/>
      <c r="Q314" s="228"/>
      <c r="R314" s="228"/>
      <c r="S314" s="228"/>
      <c r="T314" s="31"/>
      <c r="U314" s="21"/>
    </row>
    <row r="315" spans="6:21" s="140" customFormat="1" ht="12.75">
      <c r="F315" s="77" t="s">
        <v>70</v>
      </c>
      <c r="G315" s="216">
        <v>46</v>
      </c>
      <c r="H315" s="219"/>
      <c r="I315" s="219"/>
      <c r="J315" s="148"/>
      <c r="K315" s="148"/>
      <c r="L315" s="219"/>
      <c r="M315" s="219"/>
      <c r="N315" s="148"/>
      <c r="O315" s="148"/>
      <c r="P315" s="219"/>
      <c r="Q315" s="219"/>
      <c r="R315" s="219"/>
      <c r="S315" s="219"/>
      <c r="T315" s="148"/>
      <c r="U315" s="129"/>
    </row>
    <row r="316" spans="6:21" ht="25.5">
      <c r="F316" s="8" t="s">
        <v>98</v>
      </c>
      <c r="G316" s="205">
        <v>13</v>
      </c>
      <c r="H316" s="228"/>
      <c r="I316" s="228"/>
      <c r="J316" s="31"/>
      <c r="K316" s="31"/>
      <c r="L316" s="228"/>
      <c r="M316" s="228"/>
      <c r="N316" s="31"/>
      <c r="O316" s="31"/>
      <c r="P316" s="228"/>
      <c r="Q316" s="228"/>
      <c r="R316" s="228"/>
      <c r="S316" s="228"/>
      <c r="T316" s="31"/>
      <c r="U316" s="21"/>
    </row>
    <row r="317" spans="6:21" ht="25.5">
      <c r="F317" s="8" t="s">
        <v>230</v>
      </c>
      <c r="G317" s="205">
        <v>1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1"/>
    </row>
    <row r="318" spans="6:21" ht="12.75">
      <c r="F318" s="8" t="s">
        <v>208</v>
      </c>
      <c r="G318" s="205">
        <v>4</v>
      </c>
      <c r="H318" s="228"/>
      <c r="I318" s="228"/>
      <c r="J318" s="31"/>
      <c r="K318" s="31"/>
      <c r="L318" s="228"/>
      <c r="M318" s="228"/>
      <c r="N318" s="31"/>
      <c r="O318" s="31"/>
      <c r="P318" s="228"/>
      <c r="Q318" s="228"/>
      <c r="R318" s="228"/>
      <c r="S318" s="228"/>
      <c r="T318" s="31"/>
      <c r="U318" s="21"/>
    </row>
    <row r="319" spans="6:21" ht="12.75">
      <c r="F319" s="8" t="s">
        <v>199</v>
      </c>
      <c r="G319" s="205">
        <v>4</v>
      </c>
      <c r="H319" s="228"/>
      <c r="I319" s="228"/>
      <c r="J319" s="18"/>
      <c r="K319" s="31"/>
      <c r="L319" s="228"/>
      <c r="M319" s="228"/>
      <c r="N319" s="31"/>
      <c r="O319" s="31"/>
      <c r="P319" s="228"/>
      <c r="Q319" s="228"/>
      <c r="R319" s="228"/>
      <c r="S319" s="228"/>
      <c r="T319" s="31"/>
      <c r="U319" s="21"/>
    </row>
    <row r="320" spans="6:21" ht="12.75">
      <c r="F320" s="8" t="s">
        <v>45</v>
      </c>
      <c r="G320" s="205">
        <v>3</v>
      </c>
      <c r="H320" s="228"/>
      <c r="I320" s="228"/>
      <c r="J320" s="18"/>
      <c r="K320" s="31"/>
      <c r="L320" s="228"/>
      <c r="M320" s="228"/>
      <c r="N320" s="31"/>
      <c r="O320" s="31"/>
      <c r="P320" s="228"/>
      <c r="Q320" s="228"/>
      <c r="R320" s="228"/>
      <c r="S320" s="228"/>
      <c r="T320" s="31"/>
      <c r="U320" s="21"/>
    </row>
    <row r="321" spans="6:21" ht="25.5">
      <c r="F321" s="8" t="s">
        <v>207</v>
      </c>
      <c r="G321" s="205">
        <v>2</v>
      </c>
      <c r="H321" s="228"/>
      <c r="I321" s="228"/>
      <c r="J321" s="18"/>
      <c r="K321" s="31"/>
      <c r="L321" s="228"/>
      <c r="M321" s="228"/>
      <c r="N321" s="31"/>
      <c r="O321" s="31"/>
      <c r="P321" s="228"/>
      <c r="Q321" s="228"/>
      <c r="R321" s="228"/>
      <c r="S321" s="228"/>
      <c r="T321" s="31"/>
      <c r="U321" s="21"/>
    </row>
    <row r="322" spans="6:21" ht="12.75">
      <c r="F322" s="8" t="s">
        <v>210</v>
      </c>
      <c r="G322" s="205">
        <v>3</v>
      </c>
      <c r="H322" s="228"/>
      <c r="I322" s="228"/>
      <c r="J322" s="31"/>
      <c r="K322" s="31"/>
      <c r="L322" s="228"/>
      <c r="M322" s="228"/>
      <c r="N322" s="31"/>
      <c r="O322" s="31"/>
      <c r="P322" s="228"/>
      <c r="Q322" s="228"/>
      <c r="R322" s="228"/>
      <c r="S322" s="228"/>
      <c r="T322" s="31"/>
      <c r="U322" s="21"/>
    </row>
    <row r="323" spans="6:21" ht="12.75">
      <c r="F323" s="8" t="s">
        <v>203</v>
      </c>
      <c r="G323" s="205">
        <v>3</v>
      </c>
      <c r="H323" s="228"/>
      <c r="I323" s="228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21"/>
    </row>
    <row r="324" spans="6:21" ht="12.75">
      <c r="F324" s="8" t="s">
        <v>204</v>
      </c>
      <c r="G324" s="205">
        <v>1</v>
      </c>
      <c r="H324" s="228"/>
      <c r="I324" s="228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21"/>
    </row>
    <row r="325" spans="6:21" ht="12.75">
      <c r="F325" s="8" t="s">
        <v>205</v>
      </c>
      <c r="G325" s="205">
        <v>4</v>
      </c>
      <c r="H325" s="228"/>
      <c r="I325" s="228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21"/>
    </row>
    <row r="326" spans="6:21" ht="12.75">
      <c r="F326" s="8" t="s">
        <v>190</v>
      </c>
      <c r="G326" s="205">
        <v>1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21"/>
    </row>
    <row r="327" spans="6:21" ht="25.5">
      <c r="F327" s="8" t="s">
        <v>2</v>
      </c>
      <c r="G327" s="205">
        <v>3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21"/>
    </row>
    <row r="328" spans="6:21" ht="12.75">
      <c r="F328" s="8" t="s">
        <v>206</v>
      </c>
      <c r="G328" s="205">
        <v>1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21"/>
    </row>
    <row r="329" spans="6:21" ht="12.75">
      <c r="F329" s="8" t="s">
        <v>209</v>
      </c>
      <c r="G329" s="205">
        <v>1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21"/>
    </row>
    <row r="330" spans="6:21" ht="12.75">
      <c r="F330" s="8" t="s">
        <v>87</v>
      </c>
      <c r="G330" s="205">
        <v>3</v>
      </c>
      <c r="H330" s="228"/>
      <c r="I330" s="228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21"/>
    </row>
    <row r="331" spans="6:21" ht="12.75">
      <c r="F331" s="8" t="s">
        <v>211</v>
      </c>
      <c r="G331" s="205">
        <v>1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21"/>
    </row>
    <row r="332" spans="6:21" ht="12.75">
      <c r="F332" s="8" t="s">
        <v>238</v>
      </c>
      <c r="G332" s="205">
        <v>27</v>
      </c>
      <c r="H332" s="228"/>
      <c r="I332" s="228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21"/>
    </row>
    <row r="333" spans="6:21" ht="12.75">
      <c r="F333" s="217" t="s">
        <v>23</v>
      </c>
      <c r="G333" s="12">
        <f>SUM(G313:G332)</f>
        <v>179</v>
      </c>
      <c r="H333" s="241"/>
      <c r="I333" s="228"/>
      <c r="J333" s="31"/>
      <c r="K333" s="31"/>
      <c r="L333" s="228"/>
      <c r="M333" s="228"/>
      <c r="N333" s="31"/>
      <c r="O333" s="31"/>
      <c r="P333" s="228"/>
      <c r="Q333" s="228"/>
      <c r="R333" s="228"/>
      <c r="S333" s="228"/>
      <c r="T333" s="18"/>
      <c r="U333" s="21"/>
    </row>
    <row r="334" spans="6:21" ht="12.75">
      <c r="F334" s="97"/>
      <c r="G334" s="97"/>
      <c r="H334" s="152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18"/>
      <c r="U334" s="21"/>
    </row>
    <row r="335" spans="6:21" ht="12.75">
      <c r="F335" s="28" t="s">
        <v>71</v>
      </c>
      <c r="G335" s="21"/>
      <c r="H335" s="21"/>
      <c r="I335" s="96"/>
      <c r="J335" s="96"/>
      <c r="K335" s="9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6:21" ht="12.75">
      <c r="F336" s="256" t="s">
        <v>72</v>
      </c>
      <c r="G336" s="256"/>
      <c r="H336" s="256"/>
      <c r="I336" s="256"/>
      <c r="J336" s="96"/>
      <c r="K336" s="9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2" ht="24.75" customHeight="1">
      <c r="A337" s="259" t="s">
        <v>75</v>
      </c>
      <c r="B337" s="259"/>
      <c r="C337" s="259"/>
      <c r="D337" s="259"/>
      <c r="E337" s="259"/>
      <c r="F337" s="213" t="s">
        <v>76</v>
      </c>
      <c r="G337" s="214" t="s">
        <v>244</v>
      </c>
      <c r="H337" s="257" t="s">
        <v>245</v>
      </c>
      <c r="I337" s="257"/>
      <c r="J337" s="157" t="s">
        <v>77</v>
      </c>
      <c r="K337" s="157"/>
      <c r="L337" s="157"/>
      <c r="M337" s="158"/>
      <c r="N337" s="158"/>
      <c r="O337" s="158"/>
      <c r="P337" s="158"/>
      <c r="Q337" s="158"/>
      <c r="R337" s="158"/>
      <c r="S337" s="160"/>
      <c r="T337" s="160"/>
      <c r="V337" s="184"/>
    </row>
    <row r="338" spans="1:22" ht="12.75" customHeight="1">
      <c r="A338" s="255" t="s">
        <v>191</v>
      </c>
      <c r="B338" s="255"/>
      <c r="C338" s="255"/>
      <c r="D338" s="255"/>
      <c r="E338" s="255"/>
      <c r="F338" s="170">
        <v>3</v>
      </c>
      <c r="G338" s="202"/>
      <c r="H338" s="46">
        <v>3</v>
      </c>
      <c r="I338" s="46"/>
      <c r="J338" s="46"/>
      <c r="K338" s="46"/>
      <c r="L338" s="46"/>
      <c r="M338" s="18"/>
      <c r="N338" s="18"/>
      <c r="O338" s="18"/>
      <c r="P338" s="18"/>
      <c r="Q338" s="18"/>
      <c r="R338" s="18"/>
      <c r="S338" s="16"/>
      <c r="T338" s="16"/>
      <c r="U338" s="185">
        <v>3</v>
      </c>
      <c r="V338" s="185"/>
    </row>
    <row r="339" spans="1:22" ht="25.5">
      <c r="A339" s="255" t="s">
        <v>73</v>
      </c>
      <c r="B339" s="255"/>
      <c r="C339" s="255"/>
      <c r="D339" s="255"/>
      <c r="E339" s="255"/>
      <c r="F339" s="218" t="s">
        <v>247</v>
      </c>
      <c r="G339" s="167">
        <v>6</v>
      </c>
      <c r="H339" s="186" t="s">
        <v>218</v>
      </c>
      <c r="I339" s="46"/>
      <c r="J339" s="18" t="s">
        <v>80</v>
      </c>
      <c r="K339" s="18"/>
      <c r="L339" s="18"/>
      <c r="M339" s="18"/>
      <c r="N339" s="18"/>
      <c r="O339" s="18"/>
      <c r="P339" s="18"/>
      <c r="Q339" s="18"/>
      <c r="R339" s="18"/>
      <c r="S339" s="16"/>
      <c r="T339" s="16"/>
      <c r="V339" s="186"/>
    </row>
    <row r="340" spans="1:22" ht="12.75">
      <c r="A340" s="255" t="s">
        <v>78</v>
      </c>
      <c r="B340" s="255"/>
      <c r="C340" s="255"/>
      <c r="D340" s="255"/>
      <c r="E340" s="255"/>
      <c r="F340" s="169" t="s">
        <v>192</v>
      </c>
      <c r="G340" s="167"/>
      <c r="H340" s="186" t="s">
        <v>192</v>
      </c>
      <c r="I340" s="46"/>
      <c r="J340" s="18">
        <v>7</v>
      </c>
      <c r="K340" s="18"/>
      <c r="L340" s="18"/>
      <c r="M340" s="18"/>
      <c r="N340" s="18"/>
      <c r="O340" s="18"/>
      <c r="P340" s="18"/>
      <c r="Q340" s="18"/>
      <c r="R340" s="18"/>
      <c r="S340" s="16"/>
      <c r="T340" s="16"/>
      <c r="V340" s="186"/>
    </row>
    <row r="341" spans="1:22" ht="12.75">
      <c r="A341" s="255" t="s">
        <v>79</v>
      </c>
      <c r="B341" s="255"/>
      <c r="C341" s="255"/>
      <c r="D341" s="255"/>
      <c r="E341" s="255"/>
      <c r="F341" s="169">
        <v>52</v>
      </c>
      <c r="G341" s="167">
        <v>9</v>
      </c>
      <c r="H341" s="186">
        <v>43</v>
      </c>
      <c r="I341" s="46"/>
      <c r="J341" s="18">
        <v>42</v>
      </c>
      <c r="K341" s="18"/>
      <c r="L341" s="18"/>
      <c r="M341" s="18"/>
      <c r="N341" s="18"/>
      <c r="O341" s="18"/>
      <c r="P341" s="18"/>
      <c r="Q341" s="18"/>
      <c r="R341" s="18"/>
      <c r="S341" s="16"/>
      <c r="T341" s="16"/>
      <c r="V341" s="186"/>
    </row>
    <row r="342" spans="1:22" ht="12.75">
      <c r="A342" s="255" t="s">
        <v>144</v>
      </c>
      <c r="B342" s="255"/>
      <c r="C342" s="255"/>
      <c r="D342" s="255"/>
      <c r="E342" s="255"/>
      <c r="F342" s="169">
        <v>53</v>
      </c>
      <c r="G342" s="167">
        <v>7</v>
      </c>
      <c r="H342" s="186">
        <v>46</v>
      </c>
      <c r="I342" s="46"/>
      <c r="J342" s="18">
        <v>42</v>
      </c>
      <c r="K342" s="18"/>
      <c r="L342" s="18"/>
      <c r="M342" s="18"/>
      <c r="N342" s="18"/>
      <c r="O342" s="18"/>
      <c r="P342" s="18"/>
      <c r="Q342" s="18"/>
      <c r="R342" s="18"/>
      <c r="S342" s="16"/>
      <c r="T342" s="16"/>
      <c r="V342" s="186"/>
    </row>
    <row r="343" spans="1:22" ht="12.75">
      <c r="A343" s="255" t="s">
        <v>74</v>
      </c>
      <c r="B343" s="255"/>
      <c r="C343" s="255"/>
      <c r="D343" s="255"/>
      <c r="E343" s="255"/>
      <c r="F343" s="169" t="s">
        <v>248</v>
      </c>
      <c r="G343" s="167">
        <v>3</v>
      </c>
      <c r="H343" s="186" t="s">
        <v>235</v>
      </c>
      <c r="I343" s="46"/>
      <c r="J343" s="18">
        <v>14</v>
      </c>
      <c r="K343" s="18"/>
      <c r="L343" s="18"/>
      <c r="M343" s="18"/>
      <c r="N343" s="18"/>
      <c r="O343" s="18"/>
      <c r="P343" s="18"/>
      <c r="Q343" s="18"/>
      <c r="R343" s="18"/>
      <c r="S343" s="16"/>
      <c r="T343" s="16"/>
      <c r="V343" s="186"/>
    </row>
    <row r="344" spans="1:22" ht="12.75">
      <c r="A344" s="255" t="s">
        <v>54</v>
      </c>
      <c r="B344" s="255"/>
      <c r="C344" s="255"/>
      <c r="D344" s="255"/>
      <c r="E344" s="255"/>
      <c r="F344" s="169">
        <v>1</v>
      </c>
      <c r="G344" s="167"/>
      <c r="H344" s="186">
        <v>1</v>
      </c>
      <c r="I344" s="46"/>
      <c r="J344" s="18"/>
      <c r="K344" s="18"/>
      <c r="L344" s="18"/>
      <c r="M344" s="18"/>
      <c r="N344" s="18"/>
      <c r="O344" s="18"/>
      <c r="P344" s="18"/>
      <c r="Q344" s="18"/>
      <c r="R344" s="18"/>
      <c r="S344" s="16"/>
      <c r="T344" s="16"/>
      <c r="V344" s="186"/>
    </row>
    <row r="345" spans="1:22" ht="12.75">
      <c r="A345" s="255" t="s">
        <v>55</v>
      </c>
      <c r="B345" s="255"/>
      <c r="C345" s="255"/>
      <c r="D345" s="255"/>
      <c r="E345" s="255"/>
      <c r="F345" s="169">
        <v>30</v>
      </c>
      <c r="G345" s="167">
        <v>4</v>
      </c>
      <c r="H345" s="186">
        <v>26</v>
      </c>
      <c r="I345" s="46"/>
      <c r="J345" s="18">
        <v>27</v>
      </c>
      <c r="K345" s="18"/>
      <c r="L345" s="18"/>
      <c r="M345" s="18"/>
      <c r="N345" s="18"/>
      <c r="O345" s="18"/>
      <c r="P345" s="18"/>
      <c r="Q345" s="18"/>
      <c r="R345" s="18"/>
      <c r="S345" s="16"/>
      <c r="T345" s="16"/>
      <c r="V345" s="186"/>
    </row>
    <row r="346" spans="2:22" ht="40.5" customHeight="1">
      <c r="B346" s="258" t="s">
        <v>23</v>
      </c>
      <c r="C346" s="258"/>
      <c r="D346" s="258"/>
      <c r="E346" s="16"/>
      <c r="F346" s="215">
        <v>179</v>
      </c>
      <c r="G346" s="168">
        <v>29</v>
      </c>
      <c r="H346" s="252" t="s">
        <v>249</v>
      </c>
      <c r="I346" s="252"/>
      <c r="J346" s="46" t="s">
        <v>84</v>
      </c>
      <c r="K346" s="46"/>
      <c r="L346" s="46"/>
      <c r="M346" s="46"/>
      <c r="N346" s="46"/>
      <c r="O346" s="46"/>
      <c r="P346" s="46"/>
      <c r="Q346" s="18"/>
      <c r="R346" s="18"/>
      <c r="S346" s="16"/>
      <c r="T346" s="16"/>
      <c r="V346" s="187"/>
    </row>
    <row r="347" spans="6:22" ht="12.75">
      <c r="F347" s="16"/>
      <c r="G347" s="25"/>
      <c r="H347" s="97"/>
      <c r="I347" s="97"/>
      <c r="J347" s="97"/>
      <c r="K347" s="97"/>
      <c r="L347" s="97"/>
      <c r="M347" s="97"/>
      <c r="N347" s="97"/>
      <c r="O347" s="97"/>
      <c r="P347" s="97"/>
      <c r="Q347" s="18"/>
      <c r="R347" s="18"/>
      <c r="S347" s="16"/>
      <c r="T347" s="16"/>
      <c r="U347" s="16"/>
      <c r="V347" s="129"/>
    </row>
    <row r="348" spans="6:21" ht="12.75"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3:22" ht="12.75">
      <c r="C349" s="203"/>
      <c r="D349" s="203"/>
      <c r="E349" s="203"/>
      <c r="F349" s="28"/>
      <c r="G349" s="28"/>
      <c r="H349" s="28"/>
      <c r="I349" s="28"/>
      <c r="J349" s="28"/>
      <c r="K349" s="28"/>
      <c r="L349" s="28"/>
      <c r="M349" s="16"/>
      <c r="N349" s="28"/>
      <c r="O349" s="28"/>
      <c r="P349" s="28"/>
      <c r="Q349" s="28"/>
      <c r="R349" s="28"/>
      <c r="S349" s="28"/>
      <c r="T349" s="16"/>
      <c r="U349" s="16"/>
      <c r="V349" s="25"/>
    </row>
    <row r="350" spans="3:22" ht="12.75">
      <c r="C350" s="203"/>
      <c r="D350" s="203"/>
      <c r="E350" s="203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16"/>
      <c r="T350" s="16"/>
      <c r="U350" s="16"/>
      <c r="V350" s="28"/>
    </row>
    <row r="351" spans="6:21" ht="12.75"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04"/>
    </row>
    <row r="352" spans="6:21" ht="12.75">
      <c r="F352" s="21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8"/>
    </row>
    <row r="353" spans="6:21" ht="12.75">
      <c r="F353" s="21"/>
      <c r="G353" s="25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5"/>
    </row>
    <row r="354" spans="6:21" ht="12.75">
      <c r="F354" s="127"/>
      <c r="G354" s="127"/>
      <c r="H354" s="127"/>
      <c r="I354" s="127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6:21" ht="12.75">
      <c r="F355" s="127"/>
      <c r="G355" s="127"/>
      <c r="H355" s="127"/>
      <c r="I355" s="127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</row>
    <row r="356" spans="6:21" ht="12.75">
      <c r="F356" s="127"/>
      <c r="G356" s="127"/>
      <c r="H356" s="127"/>
      <c r="I356" s="127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</row>
    <row r="357" spans="6:21" ht="12.75">
      <c r="F357" s="127"/>
      <c r="G357" s="127"/>
      <c r="H357" s="127"/>
      <c r="I357" s="127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</row>
    <row r="358" spans="6:19" ht="12.75">
      <c r="F358" s="127"/>
      <c r="G358" s="127"/>
      <c r="H358" s="127"/>
      <c r="I358" s="127"/>
      <c r="J358" s="29"/>
      <c r="K358" s="29"/>
      <c r="L358" s="29"/>
      <c r="N358" s="29"/>
      <c r="O358" s="29"/>
      <c r="P358" s="29"/>
      <c r="Q358" s="29"/>
      <c r="R358" s="29"/>
      <c r="S358" s="29"/>
    </row>
    <row r="359" spans="6:18" ht="12.75"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</sheetData>
  <sheetProtection/>
  <mergeCells count="112">
    <mergeCell ref="A341:E341"/>
    <mergeCell ref="A342:E342"/>
    <mergeCell ref="A343:E343"/>
    <mergeCell ref="A344:E344"/>
    <mergeCell ref="G2:U2"/>
    <mergeCell ref="A345:E345"/>
    <mergeCell ref="F336:I336"/>
    <mergeCell ref="H337:I337"/>
    <mergeCell ref="E8:E9"/>
    <mergeCell ref="R316:S316"/>
    <mergeCell ref="R313:S313"/>
    <mergeCell ref="R314:S314"/>
    <mergeCell ref="D309:G309"/>
    <mergeCell ref="A337:E337"/>
    <mergeCell ref="F100:U100"/>
    <mergeCell ref="L311:M312"/>
    <mergeCell ref="G311:G312"/>
    <mergeCell ref="H311:I312"/>
    <mergeCell ref="H346:I346"/>
    <mergeCell ref="C3:F3"/>
    <mergeCell ref="B346:D346"/>
    <mergeCell ref="A338:E338"/>
    <mergeCell ref="A339:E339"/>
    <mergeCell ref="A340:E340"/>
    <mergeCell ref="L316:M316"/>
    <mergeCell ref="H316:I316"/>
    <mergeCell ref="R315:S315"/>
    <mergeCell ref="P311:Q312"/>
    <mergeCell ref="H315:I315"/>
    <mergeCell ref="J311:J312"/>
    <mergeCell ref="H314:I314"/>
    <mergeCell ref="H324:I324"/>
    <mergeCell ref="H322:I322"/>
    <mergeCell ref="H320:I320"/>
    <mergeCell ref="H325:I325"/>
    <mergeCell ref="L318:M318"/>
    <mergeCell ref="P316:Q316"/>
    <mergeCell ref="P319:Q319"/>
    <mergeCell ref="H319:I319"/>
    <mergeCell ref="L322:M322"/>
    <mergeCell ref="H318:I318"/>
    <mergeCell ref="L333:M333"/>
    <mergeCell ref="P322:Q322"/>
    <mergeCell ref="P318:Q318"/>
    <mergeCell ref="P314:Q314"/>
    <mergeCell ref="H333:I333"/>
    <mergeCell ref="H321:I321"/>
    <mergeCell ref="H323:I323"/>
    <mergeCell ref="H330:I330"/>
    <mergeCell ref="L321:M321"/>
    <mergeCell ref="H332:I332"/>
    <mergeCell ref="K311:K312"/>
    <mergeCell ref="F164:K164"/>
    <mergeCell ref="F159:V159"/>
    <mergeCell ref="F186:U186"/>
    <mergeCell ref="P333:Q333"/>
    <mergeCell ref="L320:M320"/>
    <mergeCell ref="P320:Q320"/>
    <mergeCell ref="P321:Q321"/>
    <mergeCell ref="L319:M319"/>
    <mergeCell ref="L314:M314"/>
    <mergeCell ref="R333:S333"/>
    <mergeCell ref="R322:S322"/>
    <mergeCell ref="R318:S318"/>
    <mergeCell ref="R319:S319"/>
    <mergeCell ref="R320:S320"/>
    <mergeCell ref="R321:S321"/>
    <mergeCell ref="U67:U68"/>
    <mergeCell ref="F89:H89"/>
    <mergeCell ref="G69:G70"/>
    <mergeCell ref="H67:H68"/>
    <mergeCell ref="K67:K68"/>
    <mergeCell ref="K69:K70"/>
    <mergeCell ref="F233:V233"/>
    <mergeCell ref="T311:T312"/>
    <mergeCell ref="P69:P70"/>
    <mergeCell ref="H313:I313"/>
    <mergeCell ref="P313:Q313"/>
    <mergeCell ref="H69:H70"/>
    <mergeCell ref="F69:F70"/>
    <mergeCell ref="F129:H129"/>
    <mergeCell ref="R311:S312"/>
    <mergeCell ref="F311:F312"/>
    <mergeCell ref="D8:D9"/>
    <mergeCell ref="F6:U6"/>
    <mergeCell ref="L8:M8"/>
    <mergeCell ref="S8:S9"/>
    <mergeCell ref="Q69:Q70"/>
    <mergeCell ref="G8:G9"/>
    <mergeCell ref="P8:Q8"/>
    <mergeCell ref="Q67:Q68"/>
    <mergeCell ref="F66:U66"/>
    <mergeCell ref="N8:O8"/>
    <mergeCell ref="F5:H5"/>
    <mergeCell ref="P67:P68"/>
    <mergeCell ref="I69:I70"/>
    <mergeCell ref="J8:J9"/>
    <mergeCell ref="F8:F9"/>
    <mergeCell ref="G67:G68"/>
    <mergeCell ref="H8:H9"/>
    <mergeCell ref="I67:I68"/>
    <mergeCell ref="K8:K9"/>
    <mergeCell ref="P315:Q315"/>
    <mergeCell ref="R8:R9"/>
    <mergeCell ref="F240:G240"/>
    <mergeCell ref="F243:U243"/>
    <mergeCell ref="T8:T9"/>
    <mergeCell ref="F67:F68"/>
    <mergeCell ref="U8:U9"/>
    <mergeCell ref="I8:I9"/>
    <mergeCell ref="L313:M313"/>
    <mergeCell ref="L315:M315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Catalina PREDESCU</cp:lastModifiedBy>
  <cp:lastPrinted>2018-12-12T07:36:31Z</cp:lastPrinted>
  <dcterms:created xsi:type="dcterms:W3CDTF">2003-09-01T05:43:36Z</dcterms:created>
  <dcterms:modified xsi:type="dcterms:W3CDTF">2018-12-12T07:38:33Z</dcterms:modified>
  <cp:category/>
  <cp:version/>
  <cp:contentType/>
  <cp:contentStatus/>
</cp:coreProperties>
</file>