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88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<sst xmlns="http://schemas.openxmlformats.org/spreadsheetml/2006/main" count="973" uniqueCount="277">
  <si>
    <t xml:space="preserve">                                       </t>
  </si>
  <si>
    <t>BIROU DE MANAGEMENT AL CALITATII SERVICIILOR MEDICALE</t>
  </si>
  <si>
    <t>BIROU DE MANAGEMENT AL CALITATII SERV MEDICALE</t>
  </si>
  <si>
    <t>TOTAL =3</t>
  </si>
  <si>
    <t>EC. OPRESCU ADRIANA</t>
  </si>
  <si>
    <t xml:space="preserve">VACANT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</si>
  <si>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</si>
  <si>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</si>
  <si>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</si>
  <si>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</si>
  <si>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</si>
  <si>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</si>
  <si>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</si>
  <si>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</si>
  <si>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</si>
  <si>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</si>
  <si>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</si>
  <si>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</si>
  <si>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</si>
  <si>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</si>
  <si>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</si>
  <si>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</si>
  <si>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</si>
  <si>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VACANT REZERVAT</t>
  </si>
  <si>
    <t>TOTAL</t>
  </si>
  <si>
    <t>GENERALIST</t>
  </si>
  <si>
    <t>PL</t>
  </si>
  <si>
    <t xml:space="preserve">PL </t>
  </si>
  <si>
    <t>VACANT</t>
  </si>
  <si>
    <t>SSD</t>
  </si>
  <si>
    <t xml:space="preserve"> </t>
  </si>
  <si>
    <t>IGIENA</t>
  </si>
  <si>
    <t>PERSONAL MEDIU SANITAR</t>
  </si>
  <si>
    <t>PERSONAL AUXILIAR SANITAR</t>
  </si>
  <si>
    <t>INFIRMIER</t>
  </si>
  <si>
    <t>G</t>
  </si>
  <si>
    <t xml:space="preserve">G </t>
  </si>
  <si>
    <t>PSIHOLOG</t>
  </si>
  <si>
    <t>ASISTENTA SOCIALA</t>
  </si>
  <si>
    <t>1</t>
  </si>
  <si>
    <t>STATISTICIAN</t>
  </si>
  <si>
    <t>M</t>
  </si>
  <si>
    <t>REFERENT</t>
  </si>
  <si>
    <t>LABORATOR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</si>
  <si>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</si>
  <si>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</si>
  <si>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</si>
  <si>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</si>
  <si>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</si>
  <si>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</si>
  <si>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</si>
  <si>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</si>
  <si>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 xml:space="preserve">INGINER </t>
  </si>
  <si>
    <t>PREOT</t>
  </si>
  <si>
    <t>MUNCITORI</t>
  </si>
  <si>
    <t>INSTALATOR</t>
  </si>
  <si>
    <t>TAMPLAR</t>
  </si>
  <si>
    <t>ELECTRICIAN</t>
  </si>
  <si>
    <t>FRIZER</t>
  </si>
  <si>
    <t>LENJEREASA</t>
  </si>
  <si>
    <t>SOFER</t>
  </si>
  <si>
    <t>CENTRALE TERMICE</t>
  </si>
  <si>
    <t>FOCHIST</t>
  </si>
  <si>
    <t>BLOC ALIMENTAR</t>
  </si>
  <si>
    <t>BUCATAR</t>
  </si>
  <si>
    <t>RECAPITULATIA</t>
  </si>
  <si>
    <t xml:space="preserve">DEN.SECTIEI COMPARTIMENTULUI    </t>
  </si>
  <si>
    <t>NR.      POSTURI</t>
  </si>
  <si>
    <t>CONDUCERE</t>
  </si>
  <si>
    <t>SECTIA I</t>
  </si>
  <si>
    <t>SECTIA II</t>
  </si>
  <si>
    <t>CENTRALIZATOR CU PERSONALUL PE CATEGORII</t>
  </si>
  <si>
    <t>- activitate spitaliceasca cu paturi</t>
  </si>
  <si>
    <t>MEDICI</t>
  </si>
  <si>
    <t>PERSONAL TESA</t>
  </si>
  <si>
    <t>CATEGORIA DE PERSONAL</t>
  </si>
  <si>
    <t>NR. POSTURI APROBATE</t>
  </si>
  <si>
    <t>NR. POSTURI OCUPATE</t>
  </si>
  <si>
    <t>PERS MEDIU SANIT</t>
  </si>
  <si>
    <t>8 din care 2 rezervate</t>
  </si>
  <si>
    <t>ASIST MED. PRINC.gradatia 5</t>
  </si>
  <si>
    <t>INFIRMIERI SI MUNCITORI DE SUPRAVEGHERE BOLNAVI PSIHICI  PERICULOSI</t>
  </si>
  <si>
    <t xml:space="preserve">140  din care 2 rezerv </t>
  </si>
  <si>
    <t>PERSONAL SUPERIOR SANITAR</t>
  </si>
  <si>
    <t>MUNCITORI INTRETINERE CLADIRI, INSTALATII DE LUMINA ,APA SI GAZE</t>
  </si>
  <si>
    <t xml:space="preserve">DIRECTOR FINANCIAR CONTABIL , </t>
  </si>
  <si>
    <t>SEF BIROU R.U.N.O.S</t>
  </si>
  <si>
    <t>EC. MOGOS MARIA</t>
  </si>
  <si>
    <t xml:space="preserve">                                         PRESEDINTE CON JUD ARGES    </t>
  </si>
  <si>
    <t>BIROU FINANCIAR CONTABIL</t>
  </si>
  <si>
    <t>TOTAL=3</t>
  </si>
  <si>
    <t>TOTAL=8</t>
  </si>
  <si>
    <t>TOTAL=5</t>
  </si>
  <si>
    <t>TOTAL=4</t>
  </si>
  <si>
    <t>TOTAL=6</t>
  </si>
  <si>
    <t>TOTAL=2</t>
  </si>
  <si>
    <t>TOTAL=1</t>
  </si>
  <si>
    <t>CAMERA DE GARDA</t>
  </si>
  <si>
    <t xml:space="preserve">INFIRMIERI SI MUNCITORI DE SUPRAVEGHERE BOLNAVI </t>
  </si>
  <si>
    <t xml:space="preserve">COMPARTIMENT DE CRONICI CU INTERNARE DE LUNGA DURATA </t>
  </si>
  <si>
    <t>INGRIJITOARE DE CURATENIE  -  613 m.p</t>
  </si>
  <si>
    <t>INFIRMIERI SI MUNCITORI DE SUPRAVEGHERE BOLNAVI PSIHICI</t>
  </si>
  <si>
    <t xml:space="preserve">VACANT REZERVAT </t>
  </si>
  <si>
    <t xml:space="preserve">SECTIA I - 95 PATURI </t>
  </si>
  <si>
    <t xml:space="preserve">SECTIA II- 87 PATURI </t>
  </si>
  <si>
    <t>EPIDEMIOLOG</t>
  </si>
  <si>
    <t>GARDEROBIER</t>
  </si>
  <si>
    <t xml:space="preserve">DIRECTOR FIN.CONTABIL grad II </t>
  </si>
  <si>
    <t xml:space="preserve">MEDIC SPECIALIST </t>
  </si>
  <si>
    <t xml:space="preserve">MEDIC PRIMAR  </t>
  </si>
  <si>
    <t>ASIST. MED.  PRINC.</t>
  </si>
  <si>
    <t>ASIST. MED. PRINC.</t>
  </si>
  <si>
    <t>ASIST.MED. PRINC.</t>
  </si>
  <si>
    <t xml:space="preserve">ASIST. MED. PRINC. </t>
  </si>
  <si>
    <t>ASIST. MED.</t>
  </si>
  <si>
    <t xml:space="preserve">ASIST. MED.  </t>
  </si>
  <si>
    <t>ASIST.MED.</t>
  </si>
  <si>
    <t xml:space="preserve">INGRIJITOARE </t>
  </si>
  <si>
    <t>INGRIJITOARE</t>
  </si>
  <si>
    <t xml:space="preserve">INGRIJITOARE  </t>
  </si>
  <si>
    <t xml:space="preserve">MEDIC PRIMAR </t>
  </si>
  <si>
    <t>ASIST.MED.PRINC.</t>
  </si>
  <si>
    <t xml:space="preserve">ASIST.MED.PRINC. </t>
  </si>
  <si>
    <t>ASIST MED.PRINC.</t>
  </si>
  <si>
    <t>ASIST. MED.PRINC.</t>
  </si>
  <si>
    <t>ASIST MED. DEB.</t>
  </si>
  <si>
    <t xml:space="preserve">ASIST.MED. </t>
  </si>
  <si>
    <t>ASIST.MED.PRINC</t>
  </si>
  <si>
    <t xml:space="preserve">GARDEROBIER </t>
  </si>
  <si>
    <t xml:space="preserve">ASIST.MED.PRINC </t>
  </si>
  <si>
    <t xml:space="preserve">PSIHOLOG PRINCIPAL </t>
  </si>
  <si>
    <t xml:space="preserve">PSIHOLOG  PRINCIPAL </t>
  </si>
  <si>
    <t>PREOT  grad I</t>
  </si>
  <si>
    <t xml:space="preserve">STATISTICIAN MED.PRINCIPAL </t>
  </si>
  <si>
    <t xml:space="preserve">REFERENT  IA </t>
  </si>
  <si>
    <t xml:space="preserve">BIOLOG PRINCIPAL </t>
  </si>
  <si>
    <t xml:space="preserve">REFERENT IA </t>
  </si>
  <si>
    <t xml:space="preserve">TEHNICIAN IA </t>
  </si>
  <si>
    <t xml:space="preserve">SPALATOREASA </t>
  </si>
  <si>
    <t xml:space="preserve"> SOFER </t>
  </si>
  <si>
    <t>Denumirea functiei cf.Legii nr.153/2017</t>
  </si>
  <si>
    <t>ASISTENT SOCIAL PRINCIPAL</t>
  </si>
  <si>
    <t>INGRIJITOARE DE CURATENIE  -  2218 M.P  SI GARDEROBIER</t>
  </si>
  <si>
    <t>MEDIC SPECIALIST</t>
  </si>
  <si>
    <t>PERS AUX SANITAR</t>
  </si>
  <si>
    <t>NR. POSTURI VACANTE</t>
  </si>
  <si>
    <t xml:space="preserve">MUNCITOR CALIFICAT I </t>
  </si>
  <si>
    <t>MUNCITOR CALIFICAT IV</t>
  </si>
  <si>
    <t>MUNCITOR CALIFICAT I</t>
  </si>
  <si>
    <t xml:space="preserve">MEDIC SEF SECTIE </t>
  </si>
  <si>
    <t>INFIRMIERA</t>
  </si>
  <si>
    <t xml:space="preserve">INFIRMIERA </t>
  </si>
  <si>
    <t>INFIRMIERA DEB.</t>
  </si>
  <si>
    <t>INFIRMIERA  DEB.</t>
  </si>
  <si>
    <t xml:space="preserve">SUPRAVEGHETOR BOLNAVI PSIHICI PERICULOSI </t>
  </si>
  <si>
    <t xml:space="preserve">SUPRAV. BOLNAVI PSIHICI PERICULOSI </t>
  </si>
  <si>
    <t>MUNCITOR NECALIFICAT</t>
  </si>
  <si>
    <t xml:space="preserve">MUNCITOR NECALIFICAT  I </t>
  </si>
  <si>
    <t xml:space="preserve">MUNCITOR NECALIFICAT   </t>
  </si>
  <si>
    <t xml:space="preserve">MUNCITOR NECALIFICAT  </t>
  </si>
  <si>
    <t xml:space="preserve">ASISTENT MEDICAL PRINCIPAL </t>
  </si>
  <si>
    <t>SEF BIROU  GRADUL II</t>
  </si>
  <si>
    <t>SEF BIROU GRADUL II</t>
  </si>
  <si>
    <t>ECONOMIST GRADUL II</t>
  </si>
  <si>
    <t xml:space="preserve">ECONOMIST GRADUL  I </t>
  </si>
  <si>
    <t xml:space="preserve">REFERENT DE SPECIALITATE GRADUL III </t>
  </si>
  <si>
    <t xml:space="preserve">SEF SERV.AD-TIV GRADUL  II </t>
  </si>
  <si>
    <t>COORDONATOR</t>
  </si>
  <si>
    <t xml:space="preserve">MUNCITOR NECALIFICAT I </t>
  </si>
  <si>
    <t>REFERENT DE SPEC. DEB</t>
  </si>
  <si>
    <t>ASISTENT   MEDICAL</t>
  </si>
  <si>
    <t>ASISTENT MEDICAL PRINCIPAL</t>
  </si>
  <si>
    <t xml:space="preserve">CONSILIER JURIDIC GRADUL IA </t>
  </si>
  <si>
    <t>TEHNICIAN</t>
  </si>
  <si>
    <t>VACANT (supraveghetor bolnavi psihici periculosi)</t>
  </si>
  <si>
    <t xml:space="preserve">INFIRMIERA  </t>
  </si>
  <si>
    <t>SEF ECHIPA</t>
  </si>
  <si>
    <t xml:space="preserve">ASIST. MED.DEB </t>
  </si>
  <si>
    <t xml:space="preserve">ASIST MED. DEB. </t>
  </si>
  <si>
    <t>ASIST. MED. SEF</t>
  </si>
  <si>
    <t>ASISTENT MEDICAL SEF</t>
  </si>
  <si>
    <t xml:space="preserve">MUNCITOR CALIFICAT  I </t>
  </si>
  <si>
    <t xml:space="preserve">MUNCITOR CALIFICAT  IV  </t>
  </si>
  <si>
    <t>MUNCITOR CALIFICAT  IV</t>
  </si>
  <si>
    <t>COMPARTIMENTUL DE INFORMATICA</t>
  </si>
  <si>
    <t>ASIST.MED. DEB.</t>
  </si>
  <si>
    <t>REGISTRATOR MEDICAL DEB.</t>
  </si>
  <si>
    <t xml:space="preserve">REGISTRATOR MEDICAL </t>
  </si>
  <si>
    <t>COMPARTIMENT INFORMATICA</t>
  </si>
  <si>
    <t>CONDUCEREA</t>
  </si>
  <si>
    <t xml:space="preserve"> BOLI INFECTIOASE</t>
  </si>
  <si>
    <t xml:space="preserve"> SERVICIUL ADMINISTRATIV</t>
  </si>
  <si>
    <t>INSTRUCTOR ERGOTERAPIE DEB</t>
  </si>
  <si>
    <t>INSTRUCTOR ERGOTERAPIE</t>
  </si>
  <si>
    <t>LABORATOR DE ANALIZE MEDICALE</t>
  </si>
  <si>
    <t xml:space="preserve">COMPARTIMENT ACHIZITII PUBLICE , CONTRCTARE </t>
  </si>
  <si>
    <t xml:space="preserve"> BIROU RUNOS</t>
  </si>
  <si>
    <t xml:space="preserve"> JURIDIC</t>
  </si>
  <si>
    <t>CPIAAM</t>
  </si>
  <si>
    <t>ACHIZITII PUBLICE CONTRACTARE</t>
  </si>
  <si>
    <t>PSI , SSM, PC</t>
  </si>
  <si>
    <t xml:space="preserve">CABINET DE ASISTENTA SOCIALA </t>
  </si>
  <si>
    <t>COMPARTIMENT GDPR</t>
  </si>
  <si>
    <t>FARMACIST SEF</t>
  </si>
  <si>
    <t>MUNCITOR CALIFICAT  III</t>
  </si>
  <si>
    <t>TOTAL= 16</t>
  </si>
  <si>
    <t>TOTAL=18</t>
  </si>
  <si>
    <t xml:space="preserve">REFERENT </t>
  </si>
  <si>
    <t>COORDONATOR SECTIE</t>
  </si>
  <si>
    <r>
      <t xml:space="preserve">9 </t>
    </r>
    <r>
      <rPr>
        <sz val="8"/>
        <rFont val="Times New Roman"/>
        <family val="1"/>
      </rPr>
      <t>din care 1 rezervate</t>
    </r>
  </si>
  <si>
    <t>total=6</t>
  </si>
  <si>
    <t>COMPARTIMENT PROTECTIA DATELOR CU CARACTER PERSONAL</t>
  </si>
  <si>
    <t>analist programator ajutor</t>
  </si>
  <si>
    <t>DUMITRU SIMONA</t>
  </si>
  <si>
    <t xml:space="preserve">                              </t>
  </si>
  <si>
    <t>CONSILIER JURIDIC GRADUL I</t>
  </si>
  <si>
    <t>COMPARTIMENT DE TERAPIE OCUPATIONALA SI ERGOTERAPIE</t>
  </si>
  <si>
    <t xml:space="preserve"> SEF BIROU RUNOS ,</t>
  </si>
  <si>
    <t>COMPRTIMENT DE TERAPIE OCUPATIONALA SI ERGOTERAPIE</t>
  </si>
  <si>
    <t>INGRIJITOARE DE CURATENIE - 2432 M.P SI GARDEROBIER</t>
  </si>
  <si>
    <t>REGISTRATOR MEDICAL</t>
  </si>
  <si>
    <t>MEDIC REZIDENT ANUL II</t>
  </si>
  <si>
    <t>MEDICINA DE LABORATOR</t>
  </si>
  <si>
    <t>SERVICIUL ADMINISTRATIV</t>
  </si>
  <si>
    <t>FARMACIST</t>
  </si>
  <si>
    <t xml:space="preserve"> COMPARTIMENT STATISTICA SI EVALUARE MEDICALA</t>
  </si>
  <si>
    <t>7 din care 1 rezervat</t>
  </si>
  <si>
    <t>16 din care 1 rezervat</t>
  </si>
  <si>
    <t>COMPARTIMENT DE EVALUARE SI STATISTICA MEDICALA</t>
  </si>
  <si>
    <t xml:space="preserve"> COMPARTIMENT JURIDIC</t>
  </si>
  <si>
    <t>TOTAL=9</t>
  </si>
  <si>
    <t>MANAGER  grad II</t>
  </si>
  <si>
    <t>INTERIMAR</t>
  </si>
  <si>
    <t xml:space="preserve">DIRECTOR MEDICAL </t>
  </si>
  <si>
    <t xml:space="preserve">          COMPARTIMENT PSIHIATRIE CRONICI CU INTERNARE DE LUNGA DURATA- 24 PATURI</t>
  </si>
  <si>
    <t xml:space="preserve">            COMPARTIMENTUL DE PREVENIRE A INFECTIILOR ASOCIATE ASISTENTEI MEDICALE</t>
  </si>
  <si>
    <t xml:space="preserve">                    COMPARTIMENT  SECURITATEA MUNCII , PROTECTIE CIVILA SI  SITUATII DE URGENTA</t>
  </si>
  <si>
    <t>ALT PERS SUPERIOR SANITAR</t>
  </si>
  <si>
    <t>MEDIC PRIMAR</t>
  </si>
  <si>
    <t>PROMOVARE</t>
  </si>
  <si>
    <t>ANALIST (PROGRAMATOR) AJUTOR GRAD II</t>
  </si>
  <si>
    <t>INSPECTOR DE SPECIALITATE GRAD.III</t>
  </si>
  <si>
    <t>SPITALUL DE PSIHIATRIE "SF MARIA"</t>
  </si>
  <si>
    <t>MANAGER,</t>
  </si>
  <si>
    <t>MARINESCU GEORGETA</t>
  </si>
  <si>
    <t>TOTAL=25</t>
  </si>
  <si>
    <t>TOTAL=10</t>
  </si>
  <si>
    <t>total =23</t>
  </si>
  <si>
    <t>ASISTENT   MEDICAL PRINCIPAL</t>
  </si>
  <si>
    <t>REFERENT DE SPECIALITATE DEB</t>
  </si>
  <si>
    <t>11 din care 1 rezervat</t>
  </si>
  <si>
    <t>18 din care 1 rezervat</t>
  </si>
  <si>
    <r>
      <t xml:space="preserve">154 </t>
    </r>
    <r>
      <rPr>
        <b/>
        <sz val="8"/>
        <rFont val="Times New Roman"/>
        <family val="1"/>
      </rPr>
      <t>din care 3 rezervate</t>
    </r>
  </si>
  <si>
    <t>AMBULATOR INTEGRAT</t>
  </si>
  <si>
    <t>NR.CRT.ANTERIOR</t>
  </si>
  <si>
    <t>NR.CRT.</t>
  </si>
  <si>
    <t>ASIST.MED.DEB</t>
  </si>
  <si>
    <t>ASIST. MED.DEB</t>
  </si>
  <si>
    <t>VACANT (SUPRAVEGHETOR BOLNAVI PSIHICI PERICULOSI )</t>
  </si>
  <si>
    <t>INGRIJITOARE DE CURATENIE</t>
  </si>
  <si>
    <t>CABINET PSIHIATRIE</t>
  </si>
  <si>
    <t>CABINET PSIHOLOGIE</t>
  </si>
  <si>
    <t>CHIMIST PRINCIPAL</t>
  </si>
  <si>
    <t>PERSONAL MEDICAL</t>
  </si>
  <si>
    <t>TOTAL=11</t>
  </si>
  <si>
    <t>ASISTENT MEDICAL DEB</t>
  </si>
  <si>
    <t>BIOCHIMIE</t>
  </si>
  <si>
    <t>IMUNOLOGIE</t>
  </si>
  <si>
    <t>BIOLOG SPECIALIST</t>
  </si>
  <si>
    <t>MICROBIOLOGIE</t>
  </si>
  <si>
    <t>INFIRMIERA DEB</t>
  </si>
  <si>
    <t>Activitatea in cabinetul de psihologie este asigurata de catre un psiholog incadrat in Sectia psihiatrie I</t>
  </si>
  <si>
    <t>20 din care 1 rezervat si 2 rezidenti</t>
  </si>
  <si>
    <t xml:space="preserve">                STAT DE FUNCTII SEPTEMBRIE 2019</t>
  </si>
  <si>
    <t>Activitatea medicala din cadrul ambulatoriului este asigurata cu personal din sectii</t>
  </si>
  <si>
    <t>Anexa la HCJ nr. ................./.........................</t>
  </si>
  <si>
    <t>SPECIALITATEA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</si>
</sst>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Ł&quot;#,##0;\-&quot;Ł&quot;#,##0"/>
    <numFmt numFmtId="183" formatCode="&quot;Ł&quot;#,##0;[Red]\-&quot;Ł&quot;#,##0"/>
    <numFmt numFmtId="184" formatCode="&quot;Ł&quot;#,##0.00;\-&quot;Ł&quot;#,##0.00"/>
    <numFmt numFmtId="185" formatCode="&quot;Ł&quot;#,##0.00;[Red]\-&quot;Ł&quot;#,##0.00"/>
    <numFmt numFmtId="186" formatCode="_-&quot;Ł&quot;* #,##0_-;\-&quot;Ł&quot;* #,##0_-;_-&quot;Ł&quot;* &quot;-&quot;_-;_-@_-"/>
    <numFmt numFmtId="187" formatCode="_-* #,##0_-;\-* #,##0_-;_-* &quot;-&quot;_-;_-@_-"/>
    <numFmt numFmtId="188" formatCode="_-&quot;Ł&quot;* #,##0.00_-;\-&quot;Ł&quot;* #,##0.00_-;_-&quot;Ł&quot;* &quot;-&quot;??_-;_-@_-"/>
    <numFmt numFmtId="189" formatCode="_-* #,##0.00_-;\-* #,##0.00_-;_-* &quot;-&quot;??_-;_-@_-"/>
    <numFmt numFmtId="190" formatCode="#,##0\ &quot;lei&quot;"/>
    <numFmt numFmtId="191" formatCode="0;[Red]0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sz val="10"/>
      <name val="RoBookman"/>
      <family val="0"/>
    </font>
    <font>
      <b/>
      <sz val="14"/>
      <name val="RoBookman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RoBookman"/>
      <family val="0"/>
    </font>
    <font>
      <sz val="9"/>
      <name val="RoBookman"/>
      <family val="0"/>
    </font>
    <font>
      <b/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RoBookman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56"/>
      <name val="Times New Roman"/>
      <family val="1"/>
    </font>
    <font>
      <sz val="10"/>
      <color indexed="30"/>
      <name val="Times New Roman"/>
      <family val="1"/>
    </font>
    <font>
      <b/>
      <sz val="11"/>
      <color indexed="9"/>
      <name val="Times New Roman"/>
      <family val="1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theme="3" tint="0.39998000860214233"/>
      <name val="Times New Roman"/>
      <family val="1"/>
    </font>
    <font>
      <sz val="10"/>
      <color rgb="FF0070C0"/>
      <name val="Times New Roman"/>
      <family val="1"/>
    </font>
    <font>
      <b/>
      <sz val="11"/>
      <color theme="0"/>
      <name val="Times New Roman"/>
      <family val="1"/>
    </font>
    <font>
      <sz val="10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6" fillId="0" borderId="10" xfId="57" applyFont="1" applyBorder="1">
      <alignment/>
      <protection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14" fillId="33" borderId="0" xfId="0" applyFont="1" applyFill="1" applyAlignment="1">
      <alignment/>
    </xf>
    <xf numFmtId="191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91" fontId="7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14" fillId="33" borderId="0" xfId="0" applyFont="1" applyFill="1" applyAlignment="1">
      <alignment vertical="center" wrapText="1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34" borderId="10" xfId="0" applyFont="1" applyFill="1" applyBorder="1" applyAlignment="1">
      <alignment/>
    </xf>
    <xf numFmtId="191" fontId="7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9" fontId="7" fillId="34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191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9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wrapText="1"/>
    </xf>
    <xf numFmtId="0" fontId="5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91" fontId="7" fillId="0" borderId="10" xfId="0" applyNumberFormat="1" applyFont="1" applyFill="1" applyBorder="1" applyAlignment="1">
      <alignment vertical="justify"/>
    </xf>
    <xf numFmtId="0" fontId="3" fillId="33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justify"/>
    </xf>
    <xf numFmtId="0" fontId="8" fillId="0" borderId="0" xfId="0" applyNumberFormat="1" applyFont="1" applyFill="1" applyAlignment="1">
      <alignment vertical="justify"/>
    </xf>
    <xf numFmtId="0" fontId="8" fillId="0" borderId="0" xfId="0" applyNumberFormat="1" applyFont="1" applyFill="1" applyAlignment="1">
      <alignment horizontal="left" vertical="justify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33" borderId="0" xfId="0" applyFont="1" applyFill="1" applyAlignment="1">
      <alignment/>
    </xf>
    <xf numFmtId="191" fontId="7" fillId="0" borderId="10" xfId="0" applyNumberFormat="1" applyFont="1" applyFill="1" applyBorder="1" applyAlignment="1">
      <alignment vertical="distributed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NumberFormat="1" applyFont="1" applyFill="1" applyBorder="1" applyAlignment="1">
      <alignment vertical="top" wrapText="1"/>
    </xf>
    <xf numFmtId="9" fontId="7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top" wrapText="1"/>
    </xf>
    <xf numFmtId="9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wrapText="1"/>
    </xf>
    <xf numFmtId="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91" fontId="7" fillId="0" borderId="10" xfId="0" applyNumberFormat="1" applyFont="1" applyFill="1" applyBorder="1" applyAlignment="1">
      <alignment/>
    </xf>
    <xf numFmtId="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distributed"/>
    </xf>
    <xf numFmtId="0" fontId="7" fillId="0" borderId="12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justify"/>
    </xf>
    <xf numFmtId="0" fontId="8" fillId="0" borderId="12" xfId="0" applyFont="1" applyFill="1" applyBorder="1" applyAlignment="1">
      <alignment/>
    </xf>
    <xf numFmtId="3" fontId="7" fillId="0" borderId="10" xfId="0" applyNumberFormat="1" applyFont="1" applyFill="1" applyBorder="1" applyAlignment="1">
      <alignment vertical="top" wrapText="1"/>
    </xf>
    <xf numFmtId="0" fontId="60" fillId="0" borderId="10" xfId="0" applyNumberFormat="1" applyFont="1" applyFill="1" applyBorder="1" applyAlignment="1">
      <alignment vertical="top" wrapText="1"/>
    </xf>
    <xf numFmtId="0" fontId="60" fillId="0" borderId="10" xfId="0" applyFont="1" applyFill="1" applyBorder="1" applyAlignment="1">
      <alignment/>
    </xf>
    <xf numFmtId="9" fontId="60" fillId="0" borderId="10" xfId="0" applyNumberFormat="1" applyFont="1" applyFill="1" applyBorder="1" applyAlignment="1">
      <alignment/>
    </xf>
    <xf numFmtId="191" fontId="60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191" fontId="6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justify"/>
    </xf>
    <xf numFmtId="0" fontId="61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vertical="top" wrapText="1"/>
    </xf>
    <xf numFmtId="191" fontId="61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61" fillId="0" borderId="10" xfId="0" applyFont="1" applyFill="1" applyBorder="1" applyAlignment="1">
      <alignment/>
    </xf>
    <xf numFmtId="0" fontId="61" fillId="0" borderId="10" xfId="0" applyNumberFormat="1" applyFont="1" applyFill="1" applyBorder="1" applyAlignment="1">
      <alignment vertical="top" wrapText="1"/>
    </xf>
    <xf numFmtId="191" fontId="61" fillId="0" borderId="1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0" fontId="8" fillId="34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9" fontId="7" fillId="0" borderId="10" xfId="0" applyNumberFormat="1" applyFont="1" applyFill="1" applyBorder="1" applyAlignment="1">
      <alignment vertical="top" wrapText="1"/>
    </xf>
    <xf numFmtId="191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justify"/>
    </xf>
    <xf numFmtId="0" fontId="8" fillId="0" borderId="12" xfId="0" applyFont="1" applyFill="1" applyBorder="1" applyAlignment="1">
      <alignment horizontal="left" vertical="justify"/>
    </xf>
    <xf numFmtId="0" fontId="16" fillId="33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justify"/>
    </xf>
    <xf numFmtId="0" fontId="7" fillId="0" borderId="1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distributed"/>
    </xf>
    <xf numFmtId="0" fontId="8" fillId="0" borderId="14" xfId="0" applyFont="1" applyFill="1" applyBorder="1" applyAlignment="1">
      <alignment horizontal="center" vertical="distributed"/>
    </xf>
    <xf numFmtId="0" fontId="7" fillId="0" borderId="18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justify"/>
    </xf>
    <xf numFmtId="0" fontId="7" fillId="0" borderId="0" xfId="0" applyNumberFormat="1" applyFont="1" applyFill="1" applyBorder="1" applyAlignment="1">
      <alignment horizontal="center" vertical="justify"/>
    </xf>
    <xf numFmtId="0" fontId="7" fillId="0" borderId="13" xfId="0" applyFont="1" applyFill="1" applyBorder="1" applyAlignment="1">
      <alignment horizontal="center" vertical="top" wrapText="1"/>
    </xf>
    <xf numFmtId="9" fontId="7" fillId="0" borderId="11" xfId="0" applyNumberFormat="1" applyFont="1" applyFill="1" applyBorder="1" applyAlignment="1">
      <alignment horizontal="right" vertical="top" wrapText="1"/>
    </xf>
    <xf numFmtId="9" fontId="7" fillId="0" borderId="15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191" fontId="7" fillId="0" borderId="19" xfId="0" applyNumberFormat="1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21"/>
  <sheetViews>
    <sheetView tabSelected="1" zoomScalePageLayoutView="0" workbookViewId="0" topLeftCell="A156">
      <selection activeCell="A5" sqref="A5:IV5"/>
    </sheetView>
  </sheetViews>
  <sheetFormatPr defaultColWidth="9.140625" defaultRowHeight="12.75"/>
  <cols>
    <col min="1" max="1" width="2.28125" style="0" customWidth="1"/>
    <col min="2" max="2" width="6.7109375" style="28" customWidth="1"/>
    <col min="3" max="3" width="6.140625" style="17" customWidth="1"/>
    <col min="4" max="4" width="33.421875" style="0" customWidth="1"/>
    <col min="5" max="5" width="15.421875" style="0" customWidth="1"/>
    <col min="6" max="6" width="3.8515625" style="0" customWidth="1"/>
    <col min="7" max="7" width="6.00390625" style="0" customWidth="1"/>
    <col min="8" max="8" width="8.8515625" style="0" hidden="1" customWidth="1"/>
    <col min="9" max="9" width="7.00390625" style="0" hidden="1" customWidth="1"/>
    <col min="10" max="10" width="4.8515625" style="0" hidden="1" customWidth="1"/>
    <col min="11" max="11" width="5.28125" style="0" hidden="1" customWidth="1"/>
    <col min="12" max="12" width="0.13671875" style="0" hidden="1" customWidth="1"/>
    <col min="13" max="13" width="2.140625" style="0" hidden="1" customWidth="1"/>
    <col min="14" max="14" width="5.00390625" style="0" hidden="1" customWidth="1"/>
    <col min="15" max="15" width="6.28125" style="0" hidden="1" customWidth="1"/>
    <col min="16" max="16" width="7.140625" style="0" hidden="1" customWidth="1"/>
    <col min="17" max="17" width="5.8515625" style="0" hidden="1" customWidth="1"/>
    <col min="18" max="18" width="6.00390625" style="0" hidden="1" customWidth="1"/>
    <col min="19" max="19" width="21.140625" style="0" customWidth="1"/>
    <col min="20" max="20" width="16.28125" style="0" customWidth="1"/>
    <col min="23" max="23" width="36.7109375" style="0" customWidth="1"/>
  </cols>
  <sheetData>
    <row r="1" spans="4:22" ht="12.75" customHeight="1">
      <c r="D1" s="63"/>
      <c r="E1" s="15" t="s">
        <v>275</v>
      </c>
      <c r="F1" s="15"/>
      <c r="G1" s="208"/>
      <c r="H1" s="208"/>
      <c r="I1" s="208"/>
      <c r="J1" s="208"/>
      <c r="K1" s="208"/>
      <c r="L1" s="15"/>
      <c r="M1" s="15"/>
      <c r="N1" s="20" t="s">
        <v>88</v>
      </c>
      <c r="O1" s="20"/>
      <c r="P1" s="20"/>
      <c r="Q1" s="20"/>
      <c r="R1" s="20"/>
      <c r="S1" s="208"/>
      <c r="T1" s="208"/>
      <c r="U1" s="208"/>
      <c r="V1" s="208"/>
    </row>
    <row r="2" spans="2:20" ht="12.75">
      <c r="B2" s="224" t="s">
        <v>242</v>
      </c>
      <c r="C2" s="224"/>
      <c r="D2" s="224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9"/>
      <c r="T2" s="5"/>
    </row>
    <row r="3" spans="2:21" s="3" customFormat="1" ht="18">
      <c r="B3" s="145"/>
      <c r="C3" s="75"/>
      <c r="E3" s="56"/>
      <c r="F3" s="56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5"/>
    </row>
    <row r="4" spans="2:21" s="3" customFormat="1" ht="18" customHeight="1">
      <c r="B4" s="145"/>
      <c r="C4" s="75"/>
      <c r="D4" s="179" t="s">
        <v>273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30"/>
      <c r="U4" s="5"/>
    </row>
    <row r="5" spans="4:19" ht="13.5" customHeight="1">
      <c r="D5" s="2"/>
      <c r="E5" s="2"/>
      <c r="F5" s="2"/>
      <c r="G5" s="2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2"/>
    </row>
    <row r="6" spans="2:19" ht="30" customHeight="1">
      <c r="B6" s="188" t="s">
        <v>255</v>
      </c>
      <c r="C6" s="188" t="s">
        <v>254</v>
      </c>
      <c r="D6" s="194" t="s">
        <v>140</v>
      </c>
      <c r="E6" s="194" t="s">
        <v>276</v>
      </c>
      <c r="F6" s="201" t="s">
        <v>8</v>
      </c>
      <c r="G6" s="201" t="s">
        <v>9</v>
      </c>
      <c r="H6" s="211" t="s">
        <v>15</v>
      </c>
      <c r="I6" s="196" t="s">
        <v>16</v>
      </c>
      <c r="J6" s="199" t="s">
        <v>11</v>
      </c>
      <c r="K6" s="200"/>
      <c r="L6" s="199" t="s">
        <v>12</v>
      </c>
      <c r="M6" s="200"/>
      <c r="N6" s="199" t="s">
        <v>13</v>
      </c>
      <c r="O6" s="200"/>
      <c r="P6" s="196" t="s">
        <v>17</v>
      </c>
      <c r="Q6" s="196" t="s">
        <v>19</v>
      </c>
      <c r="R6" s="196" t="s">
        <v>18</v>
      </c>
      <c r="S6" s="196" t="s">
        <v>14</v>
      </c>
    </row>
    <row r="7" spans="2:19" ht="92.25" customHeight="1">
      <c r="B7" s="189"/>
      <c r="C7" s="189"/>
      <c r="D7" s="195"/>
      <c r="E7" s="195"/>
      <c r="F7" s="202"/>
      <c r="G7" s="202"/>
      <c r="H7" s="212"/>
      <c r="I7" s="197"/>
      <c r="J7" s="76" t="s">
        <v>7</v>
      </c>
      <c r="K7" s="77" t="s">
        <v>10</v>
      </c>
      <c r="L7" s="76" t="s">
        <v>7</v>
      </c>
      <c r="M7" s="77" t="s">
        <v>10</v>
      </c>
      <c r="N7" s="76" t="s">
        <v>7</v>
      </c>
      <c r="O7" s="77" t="s">
        <v>10</v>
      </c>
      <c r="P7" s="197"/>
      <c r="Q7" s="197"/>
      <c r="R7" s="197"/>
      <c r="S7" s="197"/>
    </row>
    <row r="8" spans="2:19" s="1" customFormat="1" ht="12.75">
      <c r="B8" s="140"/>
      <c r="C8" s="7"/>
      <c r="D8" s="7">
        <v>2</v>
      </c>
      <c r="E8" s="7">
        <v>3</v>
      </c>
      <c r="F8" s="7">
        <v>4</v>
      </c>
      <c r="G8" s="7">
        <v>5</v>
      </c>
      <c r="H8" s="7">
        <v>5</v>
      </c>
      <c r="I8" s="7">
        <v>6</v>
      </c>
      <c r="J8" s="7">
        <v>7</v>
      </c>
      <c r="K8" s="7">
        <v>8</v>
      </c>
      <c r="L8" s="7">
        <v>8</v>
      </c>
      <c r="M8" s="7">
        <v>9</v>
      </c>
      <c r="N8" s="7">
        <v>9</v>
      </c>
      <c r="O8" s="7">
        <v>10</v>
      </c>
      <c r="P8" s="7">
        <v>11</v>
      </c>
      <c r="Q8" s="7">
        <v>12</v>
      </c>
      <c r="R8" s="7">
        <v>13</v>
      </c>
      <c r="S8" s="7">
        <v>6</v>
      </c>
    </row>
    <row r="9" spans="2:19" s="1" customFormat="1" ht="20.25">
      <c r="B9" s="140"/>
      <c r="C9" s="7"/>
      <c r="D9" s="7" t="s">
        <v>68</v>
      </c>
      <c r="E9" s="8" t="s">
        <v>0</v>
      </c>
      <c r="F9" s="7"/>
      <c r="G9" s="7"/>
      <c r="H9" s="7"/>
      <c r="I9" s="9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s="47" customFormat="1" ht="12.75">
      <c r="B10" s="146">
        <v>1</v>
      </c>
      <c r="C10" s="43">
        <v>1</v>
      </c>
      <c r="D10" s="12" t="s">
        <v>231</v>
      </c>
      <c r="E10" s="12" t="s">
        <v>20</v>
      </c>
      <c r="F10" s="12" t="s">
        <v>21</v>
      </c>
      <c r="G10" s="12">
        <v>1</v>
      </c>
      <c r="H10" s="41">
        <f>I10+K10+O10+P10+Q10+R10</f>
        <v>3816</v>
      </c>
      <c r="I10" s="12">
        <v>2560</v>
      </c>
      <c r="J10" s="12"/>
      <c r="K10" s="12"/>
      <c r="L10" s="12"/>
      <c r="M10" s="12"/>
      <c r="N10" s="46">
        <v>0.25</v>
      </c>
      <c r="O10" s="12">
        <v>640</v>
      </c>
      <c r="P10" s="12">
        <v>334</v>
      </c>
      <c r="Q10" s="12">
        <v>282</v>
      </c>
      <c r="R10" s="12"/>
      <c r="S10" s="12" t="s">
        <v>232</v>
      </c>
    </row>
    <row r="11" spans="2:19" ht="12.75">
      <c r="B11" s="147">
        <v>2</v>
      </c>
      <c r="C11" s="21">
        <v>2</v>
      </c>
      <c r="D11" s="10" t="s">
        <v>233</v>
      </c>
      <c r="E11" s="10" t="s">
        <v>20</v>
      </c>
      <c r="F11" s="10" t="s">
        <v>21</v>
      </c>
      <c r="G11" s="10">
        <v>1</v>
      </c>
      <c r="H11" s="16">
        <f>I11+K11+O11+P11+Q11</f>
        <v>3425</v>
      </c>
      <c r="I11" s="10">
        <v>2480</v>
      </c>
      <c r="J11" s="10"/>
      <c r="K11" s="10"/>
      <c r="L11" s="10"/>
      <c r="M11" s="10"/>
      <c r="N11" s="14">
        <v>0.15</v>
      </c>
      <c r="O11" s="10">
        <v>372</v>
      </c>
      <c r="P11" s="10">
        <v>300</v>
      </c>
      <c r="Q11" s="10">
        <v>273</v>
      </c>
      <c r="R11" s="10"/>
      <c r="S11" s="16" t="s">
        <v>232</v>
      </c>
    </row>
    <row r="12" spans="2:19" ht="12.75">
      <c r="B12" s="147">
        <v>3</v>
      </c>
      <c r="C12" s="21">
        <v>3</v>
      </c>
      <c r="D12" s="10" t="s">
        <v>107</v>
      </c>
      <c r="E12" s="10" t="s">
        <v>22</v>
      </c>
      <c r="F12" s="10" t="s">
        <v>21</v>
      </c>
      <c r="G12" s="10">
        <v>1</v>
      </c>
      <c r="H12" s="16">
        <f>I12+K12+O12+P12+Q12+R12</f>
        <v>3745</v>
      </c>
      <c r="I12" s="10">
        <v>2160</v>
      </c>
      <c r="J12" s="10"/>
      <c r="K12" s="10"/>
      <c r="L12" s="10"/>
      <c r="M12" s="10"/>
      <c r="N12" s="14">
        <v>0.25</v>
      </c>
      <c r="O12" s="10">
        <v>540</v>
      </c>
      <c r="P12" s="10">
        <v>267</v>
      </c>
      <c r="Q12" s="10">
        <v>238</v>
      </c>
      <c r="R12" s="10">
        <v>540</v>
      </c>
      <c r="S12" s="16"/>
    </row>
    <row r="13" spans="2:19" ht="12.75">
      <c r="B13" s="147"/>
      <c r="C13" s="21"/>
      <c r="D13" s="10" t="s">
        <v>90</v>
      </c>
      <c r="E13" s="10"/>
      <c r="F13" s="10"/>
      <c r="G13" s="10"/>
      <c r="H13" s="16">
        <f>I13+K13+O13+P13+Q13+R13</f>
        <v>10986</v>
      </c>
      <c r="I13" s="10">
        <f>SUM(I10:I12)</f>
        <v>7200</v>
      </c>
      <c r="J13" s="10"/>
      <c r="K13" s="10"/>
      <c r="L13" s="10"/>
      <c r="M13" s="10"/>
      <c r="N13" s="10"/>
      <c r="O13" s="10">
        <f>SUM(O10:O12)</f>
        <v>1552</v>
      </c>
      <c r="P13" s="10">
        <f>SUM(P10:P12)</f>
        <v>901</v>
      </c>
      <c r="Q13" s="10">
        <f>SUM(Q10:Q12)</f>
        <v>793</v>
      </c>
      <c r="R13" s="10">
        <v>540</v>
      </c>
      <c r="S13" s="16"/>
    </row>
    <row r="14" spans="4:19" ht="12.75">
      <c r="D14" s="13"/>
      <c r="E14" s="13"/>
      <c r="F14" s="13"/>
      <c r="G14" s="13"/>
      <c r="H14" s="1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8"/>
    </row>
    <row r="15" spans="4:19" ht="12.75">
      <c r="D15" s="17" t="s">
        <v>103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4:19" ht="12.75">
      <c r="D16" s="11" t="s">
        <v>83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ht="15.75" customHeight="1">
      <c r="B17" s="147">
        <v>4</v>
      </c>
      <c r="C17" s="141">
        <v>4</v>
      </c>
      <c r="D17" s="23" t="s">
        <v>149</v>
      </c>
      <c r="E17" s="10" t="s">
        <v>20</v>
      </c>
      <c r="F17" s="10" t="s">
        <v>21</v>
      </c>
      <c r="G17" s="10">
        <v>1</v>
      </c>
      <c r="H17" s="24">
        <f>I17+K17+O17+P17+Q17</f>
        <v>2398</v>
      </c>
      <c r="I17" s="10">
        <v>1775</v>
      </c>
      <c r="J17" s="10"/>
      <c r="K17" s="10"/>
      <c r="L17" s="10"/>
      <c r="M17" s="10"/>
      <c r="N17" s="14">
        <v>0.1</v>
      </c>
      <c r="O17" s="10">
        <v>178</v>
      </c>
      <c r="P17" s="10">
        <v>250</v>
      </c>
      <c r="Q17" s="10">
        <v>195</v>
      </c>
      <c r="R17" s="10"/>
      <c r="S17" s="16" t="s">
        <v>28</v>
      </c>
    </row>
    <row r="18" spans="2:19" s="33" customFormat="1" ht="15.75" customHeight="1">
      <c r="B18" s="148">
        <v>5</v>
      </c>
      <c r="C18" s="141">
        <v>5</v>
      </c>
      <c r="D18" s="31" t="s">
        <v>108</v>
      </c>
      <c r="E18" s="31" t="s">
        <v>20</v>
      </c>
      <c r="F18" s="31" t="s">
        <v>21</v>
      </c>
      <c r="G18" s="31">
        <v>1</v>
      </c>
      <c r="H18" s="32">
        <f>I18+K18+O18+P18+Q18+R18</f>
        <v>3033</v>
      </c>
      <c r="I18" s="31">
        <v>2199</v>
      </c>
      <c r="J18" s="31"/>
      <c r="K18" s="31"/>
      <c r="L18" s="31"/>
      <c r="M18" s="31"/>
      <c r="N18" s="34">
        <v>0.15</v>
      </c>
      <c r="O18" s="31">
        <v>330</v>
      </c>
      <c r="P18" s="31">
        <v>262</v>
      </c>
      <c r="Q18" s="31">
        <v>242</v>
      </c>
      <c r="R18" s="31"/>
      <c r="S18" s="31"/>
    </row>
    <row r="19" spans="2:19" ht="12.75">
      <c r="B19" s="147">
        <v>6</v>
      </c>
      <c r="C19" s="141">
        <v>6</v>
      </c>
      <c r="D19" s="23" t="s">
        <v>109</v>
      </c>
      <c r="E19" s="10" t="s">
        <v>20</v>
      </c>
      <c r="F19" s="10" t="s">
        <v>21</v>
      </c>
      <c r="G19" s="10">
        <v>1</v>
      </c>
      <c r="H19" s="24">
        <f>I19+K19+O19+P19+Q19</f>
        <v>2486</v>
      </c>
      <c r="I19" s="10">
        <v>1775</v>
      </c>
      <c r="J19" s="10"/>
      <c r="K19" s="10"/>
      <c r="L19" s="10"/>
      <c r="M19" s="10"/>
      <c r="N19" s="14">
        <v>0.15</v>
      </c>
      <c r="O19" s="6">
        <v>266</v>
      </c>
      <c r="P19" s="10">
        <v>250</v>
      </c>
      <c r="Q19" s="10">
        <v>195</v>
      </c>
      <c r="R19" s="10"/>
      <c r="S19" s="16" t="s">
        <v>23</v>
      </c>
    </row>
    <row r="20" spans="2:19" s="36" customFormat="1" ht="12.75">
      <c r="B20" s="146">
        <v>7</v>
      </c>
      <c r="C20" s="142">
        <v>7</v>
      </c>
      <c r="D20" s="26" t="s">
        <v>120</v>
      </c>
      <c r="E20" s="26" t="s">
        <v>20</v>
      </c>
      <c r="F20" s="12" t="s">
        <v>21</v>
      </c>
      <c r="G20" s="12">
        <v>1</v>
      </c>
      <c r="H20" s="35">
        <f>I20+K20+O20+P20+Q20</f>
        <v>1301</v>
      </c>
      <c r="I20" s="12">
        <v>1019</v>
      </c>
      <c r="J20" s="12"/>
      <c r="K20" s="12"/>
      <c r="L20" s="12"/>
      <c r="M20" s="12"/>
      <c r="N20" s="46"/>
      <c r="O20" s="12"/>
      <c r="P20" s="12">
        <v>170</v>
      </c>
      <c r="Q20" s="12">
        <v>112</v>
      </c>
      <c r="R20" s="12"/>
      <c r="S20" s="41" t="s">
        <v>208</v>
      </c>
    </row>
    <row r="21" spans="2:19" s="36" customFormat="1" ht="12.75">
      <c r="B21" s="146">
        <v>8</v>
      </c>
      <c r="C21" s="142"/>
      <c r="D21" s="12" t="s">
        <v>108</v>
      </c>
      <c r="E21" s="26" t="s">
        <v>20</v>
      </c>
      <c r="F21" s="12" t="s">
        <v>21</v>
      </c>
      <c r="G21" s="12">
        <v>1</v>
      </c>
      <c r="H21" s="35"/>
      <c r="I21" s="12"/>
      <c r="J21" s="12"/>
      <c r="K21" s="12"/>
      <c r="L21" s="12"/>
      <c r="M21" s="12"/>
      <c r="N21" s="46"/>
      <c r="O21" s="12"/>
      <c r="P21" s="12"/>
      <c r="Q21" s="12"/>
      <c r="R21" s="12"/>
      <c r="S21" s="41" t="s">
        <v>5</v>
      </c>
    </row>
    <row r="22" spans="2:19" s="36" customFormat="1" ht="12.75">
      <c r="B22" s="146">
        <v>9</v>
      </c>
      <c r="C22" s="142"/>
      <c r="D22" s="12" t="s">
        <v>108</v>
      </c>
      <c r="E22" s="26" t="s">
        <v>20</v>
      </c>
      <c r="F22" s="12" t="s">
        <v>21</v>
      </c>
      <c r="G22" s="12">
        <v>1</v>
      </c>
      <c r="H22" s="35"/>
      <c r="I22" s="12"/>
      <c r="J22" s="12"/>
      <c r="K22" s="12"/>
      <c r="L22" s="12"/>
      <c r="M22" s="12"/>
      <c r="N22" s="46"/>
      <c r="O22" s="12"/>
      <c r="P22" s="12"/>
      <c r="Q22" s="12"/>
      <c r="R22" s="12"/>
      <c r="S22" s="41" t="s">
        <v>5</v>
      </c>
    </row>
    <row r="23" spans="2:19" s="36" customFormat="1" ht="12.75">
      <c r="B23" s="146">
        <v>10</v>
      </c>
      <c r="C23" s="142">
        <v>8</v>
      </c>
      <c r="D23" s="26" t="s">
        <v>221</v>
      </c>
      <c r="E23" s="12" t="s">
        <v>20</v>
      </c>
      <c r="F23" s="12" t="s">
        <v>21</v>
      </c>
      <c r="G23" s="12">
        <v>1</v>
      </c>
      <c r="H23" s="35"/>
      <c r="I23" s="12"/>
      <c r="J23" s="12"/>
      <c r="K23" s="12"/>
      <c r="L23" s="12"/>
      <c r="M23" s="12"/>
      <c r="N23" s="46"/>
      <c r="O23" s="12"/>
      <c r="P23" s="12"/>
      <c r="Q23" s="12"/>
      <c r="R23" s="12"/>
      <c r="S23" s="41"/>
    </row>
    <row r="24" spans="2:19" s="36" customFormat="1" ht="12.75">
      <c r="B24" s="146">
        <v>11</v>
      </c>
      <c r="C24" s="142">
        <v>9</v>
      </c>
      <c r="D24" s="12" t="s">
        <v>131</v>
      </c>
      <c r="E24" s="26" t="s">
        <v>37</v>
      </c>
      <c r="F24" s="12" t="s">
        <v>21</v>
      </c>
      <c r="G24" s="12">
        <v>1</v>
      </c>
      <c r="H24" s="35">
        <f>I24+K24+O24+P24+Q24</f>
        <v>1929</v>
      </c>
      <c r="I24" s="12">
        <v>1328</v>
      </c>
      <c r="J24" s="12"/>
      <c r="K24" s="12"/>
      <c r="L24" s="12"/>
      <c r="M24" s="12"/>
      <c r="N24" s="46">
        <v>0.25</v>
      </c>
      <c r="O24" s="12">
        <v>332</v>
      </c>
      <c r="P24" s="12">
        <v>123</v>
      </c>
      <c r="Q24" s="12">
        <v>146</v>
      </c>
      <c r="R24" s="12"/>
      <c r="S24" s="65" t="s">
        <v>23</v>
      </c>
    </row>
    <row r="25" spans="2:20" s="47" customFormat="1" ht="12.75">
      <c r="B25" s="146">
        <v>12</v>
      </c>
      <c r="C25" s="142">
        <v>10</v>
      </c>
      <c r="D25" s="12" t="s">
        <v>130</v>
      </c>
      <c r="E25" s="26" t="s">
        <v>37</v>
      </c>
      <c r="F25" s="12" t="s">
        <v>21</v>
      </c>
      <c r="G25" s="12">
        <v>1</v>
      </c>
      <c r="H25" s="35">
        <f>I25+K25+O25+P25+Q25</f>
        <v>1730</v>
      </c>
      <c r="I25" s="12">
        <v>1328</v>
      </c>
      <c r="J25" s="12"/>
      <c r="K25" s="12"/>
      <c r="L25" s="12"/>
      <c r="M25" s="12"/>
      <c r="N25" s="46">
        <v>0.1</v>
      </c>
      <c r="O25" s="12">
        <v>133</v>
      </c>
      <c r="P25" s="12">
        <v>123</v>
      </c>
      <c r="Q25" s="12">
        <v>146</v>
      </c>
      <c r="R25" s="12"/>
      <c r="S25" s="41"/>
      <c r="T25" s="36"/>
    </row>
    <row r="26" spans="2:19" s="47" customFormat="1" ht="12.75">
      <c r="B26" s="146"/>
      <c r="C26" s="142"/>
      <c r="D26" s="26" t="s">
        <v>230</v>
      </c>
      <c r="E26" s="12"/>
      <c r="F26" s="12"/>
      <c r="G26" s="12"/>
      <c r="H26" s="12" t="e">
        <f>SUM(#REF!)</f>
        <v>#REF!</v>
      </c>
      <c r="I26" s="12" t="e">
        <f>SUM(#REF!)</f>
        <v>#REF!</v>
      </c>
      <c r="J26" s="12"/>
      <c r="K26" s="12"/>
      <c r="L26" s="12"/>
      <c r="M26" s="12"/>
      <c r="N26" s="12"/>
      <c r="O26" s="12" t="e">
        <f>SUM(#REF!)</f>
        <v>#REF!</v>
      </c>
      <c r="P26" s="12" t="e">
        <f>SUM(#REF!)</f>
        <v>#REF!</v>
      </c>
      <c r="Q26" s="12" t="e">
        <f>SUM(#REF!)</f>
        <v>#REF!</v>
      </c>
      <c r="R26" s="12"/>
      <c r="S26" s="41"/>
    </row>
    <row r="27" spans="2:19" s="47" customFormat="1" ht="12.75">
      <c r="B27" s="131"/>
      <c r="C27" s="62"/>
      <c r="D27" s="71"/>
      <c r="E27" s="71"/>
      <c r="F27" s="71"/>
      <c r="G27" s="71"/>
      <c r="H27" s="74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4"/>
    </row>
    <row r="28" spans="2:19" s="47" customFormat="1" ht="12.75">
      <c r="B28" s="131"/>
      <c r="C28" s="62"/>
      <c r="D28" s="67" t="s">
        <v>32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 s="47" customFormat="1" ht="13.5" customHeight="1" hidden="1" thickBot="1">
      <c r="B29" s="154"/>
      <c r="C29" s="62"/>
      <c r="D29" s="67"/>
      <c r="E29" s="67"/>
      <c r="F29" s="155" t="s">
        <v>26</v>
      </c>
      <c r="G29" s="155">
        <v>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 s="47" customFormat="1" ht="13.5" customHeight="1">
      <c r="B30" s="146">
        <v>13</v>
      </c>
      <c r="C30" s="91">
        <v>11</v>
      </c>
      <c r="D30" s="12" t="s">
        <v>179</v>
      </c>
      <c r="E30" s="12" t="s">
        <v>25</v>
      </c>
      <c r="F30" s="12" t="s">
        <v>26</v>
      </c>
      <c r="G30" s="12">
        <v>1</v>
      </c>
      <c r="H30" s="35">
        <f>I30+K30+O30+P30+Q30</f>
        <v>1915</v>
      </c>
      <c r="I30" s="12">
        <v>1368</v>
      </c>
      <c r="J30" s="12"/>
      <c r="K30" s="12"/>
      <c r="L30" s="12"/>
      <c r="M30" s="12"/>
      <c r="N30" s="46">
        <v>0.2</v>
      </c>
      <c r="O30" s="12">
        <v>274</v>
      </c>
      <c r="P30" s="12">
        <v>123</v>
      </c>
      <c r="Q30" s="12">
        <v>150</v>
      </c>
      <c r="R30" s="12"/>
      <c r="S30" s="12" t="s">
        <v>28</v>
      </c>
    </row>
    <row r="31" spans="2:19" s="47" customFormat="1" ht="13.5" customHeight="1">
      <c r="B31" s="146">
        <v>14</v>
      </c>
      <c r="C31" s="91">
        <v>12</v>
      </c>
      <c r="D31" s="26" t="s">
        <v>110</v>
      </c>
      <c r="E31" s="12" t="s">
        <v>25</v>
      </c>
      <c r="F31" s="12" t="s">
        <v>26</v>
      </c>
      <c r="G31" s="12">
        <v>1</v>
      </c>
      <c r="H31" s="35">
        <f>I31+K31+O31+P31+Q31</f>
        <v>1983</v>
      </c>
      <c r="I31" s="12">
        <v>1368</v>
      </c>
      <c r="J31" s="12"/>
      <c r="K31" s="12"/>
      <c r="L31" s="12"/>
      <c r="M31" s="12"/>
      <c r="N31" s="46">
        <v>0.25</v>
      </c>
      <c r="O31" s="12">
        <v>342</v>
      </c>
      <c r="P31" s="12">
        <v>123</v>
      </c>
      <c r="Q31" s="12">
        <v>150</v>
      </c>
      <c r="R31" s="12"/>
      <c r="S31" s="41" t="s">
        <v>208</v>
      </c>
    </row>
    <row r="32" spans="2:19" s="47" customFormat="1" ht="14.25" customHeight="1" hidden="1">
      <c r="B32" s="146"/>
      <c r="C32" s="91"/>
      <c r="D32" s="26"/>
      <c r="E32" s="26"/>
      <c r="F32" s="26"/>
      <c r="G32" s="26"/>
      <c r="H32" s="35"/>
      <c r="I32" s="35"/>
      <c r="J32" s="92"/>
      <c r="K32" s="26"/>
      <c r="L32" s="12"/>
      <c r="M32" s="12"/>
      <c r="N32" s="48"/>
      <c r="O32" s="26"/>
      <c r="P32" s="12"/>
      <c r="Q32" s="12"/>
      <c r="R32" s="12"/>
      <c r="S32" s="41"/>
    </row>
    <row r="33" spans="2:19" s="47" customFormat="1" ht="12.75" customHeight="1" hidden="1">
      <c r="B33" s="146"/>
      <c r="C33" s="91"/>
      <c r="D33" s="26" t="s">
        <v>80</v>
      </c>
      <c r="E33" s="26"/>
      <c r="F33" s="26"/>
      <c r="G33" s="26"/>
      <c r="H33" s="35">
        <f aca="true" t="shared" si="0" ref="H33:H51">I33+K33+O33+P33+Q33</f>
        <v>0</v>
      </c>
      <c r="I33" s="35"/>
      <c r="J33" s="92"/>
      <c r="K33" s="12"/>
      <c r="L33" s="12"/>
      <c r="M33" s="12"/>
      <c r="N33" s="48"/>
      <c r="O33" s="26"/>
      <c r="P33" s="12"/>
      <c r="Q33" s="12"/>
      <c r="R33" s="12"/>
      <c r="S33" s="41"/>
    </row>
    <row r="34" spans="2:19" s="47" customFormat="1" ht="15.75" customHeight="1">
      <c r="B34" s="146">
        <v>15</v>
      </c>
      <c r="C34" s="91">
        <v>13</v>
      </c>
      <c r="D34" s="26" t="s">
        <v>177</v>
      </c>
      <c r="E34" s="26" t="s">
        <v>25</v>
      </c>
      <c r="F34" s="26" t="s">
        <v>27</v>
      </c>
      <c r="G34" s="26">
        <v>1</v>
      </c>
      <c r="H34" s="35">
        <f t="shared" si="0"/>
        <v>1983</v>
      </c>
      <c r="I34" s="35">
        <v>1368</v>
      </c>
      <c r="J34" s="92"/>
      <c r="K34" s="12"/>
      <c r="L34" s="12"/>
      <c r="M34" s="12"/>
      <c r="N34" s="48">
        <v>0.25</v>
      </c>
      <c r="O34" s="26">
        <v>342</v>
      </c>
      <c r="P34" s="12">
        <v>123</v>
      </c>
      <c r="Q34" s="12">
        <v>150</v>
      </c>
      <c r="R34" s="12"/>
      <c r="S34" s="26" t="s">
        <v>28</v>
      </c>
    </row>
    <row r="35" spans="2:19" s="47" customFormat="1" ht="12.75" customHeight="1" hidden="1">
      <c r="B35" s="146"/>
      <c r="C35" s="91"/>
      <c r="D35" s="26" t="s">
        <v>80</v>
      </c>
      <c r="E35" s="26"/>
      <c r="F35" s="26" t="s">
        <v>27</v>
      </c>
      <c r="G35" s="26">
        <v>1</v>
      </c>
      <c r="H35" s="35">
        <f t="shared" si="0"/>
        <v>0</v>
      </c>
      <c r="I35" s="35"/>
      <c r="J35" s="92"/>
      <c r="K35" s="12"/>
      <c r="L35" s="12"/>
      <c r="M35" s="12"/>
      <c r="N35" s="48"/>
      <c r="O35" s="26"/>
      <c r="P35" s="12"/>
      <c r="Q35" s="12"/>
      <c r="R35" s="12"/>
      <c r="S35" s="41"/>
    </row>
    <row r="36" spans="2:19" s="47" customFormat="1" ht="12" customHeight="1">
      <c r="B36" s="146">
        <v>16</v>
      </c>
      <c r="C36" s="91">
        <v>14</v>
      </c>
      <c r="D36" s="26" t="s">
        <v>111</v>
      </c>
      <c r="E36" s="26" t="s">
        <v>25</v>
      </c>
      <c r="F36" s="26" t="s">
        <v>27</v>
      </c>
      <c r="G36" s="26">
        <v>1</v>
      </c>
      <c r="H36" s="35">
        <f t="shared" si="0"/>
        <v>1983</v>
      </c>
      <c r="I36" s="35">
        <v>1368</v>
      </c>
      <c r="J36" s="92"/>
      <c r="K36" s="12"/>
      <c r="L36" s="12"/>
      <c r="M36" s="12"/>
      <c r="N36" s="48">
        <v>0.25</v>
      </c>
      <c r="O36" s="26">
        <v>342</v>
      </c>
      <c r="P36" s="12">
        <v>123</v>
      </c>
      <c r="Q36" s="12">
        <v>150</v>
      </c>
      <c r="R36" s="12"/>
      <c r="S36" s="41"/>
    </row>
    <row r="37" spans="2:19" s="47" customFormat="1" ht="12.75" customHeight="1" hidden="1">
      <c r="B37" s="146"/>
      <c r="C37" s="91"/>
      <c r="D37" s="26" t="s">
        <v>80</v>
      </c>
      <c r="E37" s="26"/>
      <c r="F37" s="26" t="s">
        <v>27</v>
      </c>
      <c r="G37" s="26">
        <v>1</v>
      </c>
      <c r="H37" s="35">
        <f t="shared" si="0"/>
        <v>0</v>
      </c>
      <c r="I37" s="35"/>
      <c r="J37" s="92"/>
      <c r="K37" s="12"/>
      <c r="L37" s="12"/>
      <c r="M37" s="12"/>
      <c r="N37" s="48"/>
      <c r="O37" s="26"/>
      <c r="P37" s="12"/>
      <c r="Q37" s="12"/>
      <c r="R37" s="12"/>
      <c r="S37" s="41"/>
    </row>
    <row r="38" spans="2:19" s="47" customFormat="1" ht="13.5" customHeight="1">
      <c r="B38" s="146">
        <v>17</v>
      </c>
      <c r="C38" s="91">
        <v>15</v>
      </c>
      <c r="D38" s="26" t="s">
        <v>178</v>
      </c>
      <c r="E38" s="26" t="s">
        <v>25</v>
      </c>
      <c r="F38" s="26" t="s">
        <v>27</v>
      </c>
      <c r="G38" s="26">
        <v>1</v>
      </c>
      <c r="H38" s="35">
        <f t="shared" si="0"/>
        <v>1983</v>
      </c>
      <c r="I38" s="35">
        <v>1368</v>
      </c>
      <c r="J38" s="92"/>
      <c r="K38" s="12"/>
      <c r="L38" s="12"/>
      <c r="M38" s="12"/>
      <c r="N38" s="48">
        <v>0.25</v>
      </c>
      <c r="O38" s="26">
        <v>342</v>
      </c>
      <c r="P38" s="12">
        <v>123</v>
      </c>
      <c r="Q38" s="12">
        <v>150</v>
      </c>
      <c r="R38" s="12"/>
      <c r="S38" s="26" t="s">
        <v>5</v>
      </c>
    </row>
    <row r="39" spans="2:19" s="47" customFormat="1" ht="12.75" customHeight="1" hidden="1">
      <c r="B39" s="146"/>
      <c r="C39" s="91"/>
      <c r="D39" s="26" t="s">
        <v>80</v>
      </c>
      <c r="E39" s="26"/>
      <c r="F39" s="26" t="s">
        <v>27</v>
      </c>
      <c r="G39" s="26">
        <v>1</v>
      </c>
      <c r="H39" s="35">
        <f t="shared" si="0"/>
        <v>0</v>
      </c>
      <c r="I39" s="35"/>
      <c r="J39" s="92"/>
      <c r="K39" s="12"/>
      <c r="L39" s="12"/>
      <c r="M39" s="12"/>
      <c r="N39" s="26"/>
      <c r="O39" s="26"/>
      <c r="P39" s="12"/>
      <c r="Q39" s="12"/>
      <c r="R39" s="12"/>
      <c r="S39" s="41"/>
    </row>
    <row r="40" spans="2:19" s="36" customFormat="1" ht="16.5" customHeight="1">
      <c r="B40" s="146">
        <v>18</v>
      </c>
      <c r="C40" s="91">
        <v>16</v>
      </c>
      <c r="D40" s="26" t="s">
        <v>112</v>
      </c>
      <c r="E40" s="26" t="s">
        <v>25</v>
      </c>
      <c r="F40" s="26" t="s">
        <v>27</v>
      </c>
      <c r="G40" s="26">
        <v>1</v>
      </c>
      <c r="H40" s="35">
        <f t="shared" si="0"/>
        <v>1983</v>
      </c>
      <c r="I40" s="35">
        <v>1368</v>
      </c>
      <c r="J40" s="92"/>
      <c r="K40" s="12"/>
      <c r="L40" s="12"/>
      <c r="M40" s="12"/>
      <c r="N40" s="48">
        <v>0.25</v>
      </c>
      <c r="O40" s="26">
        <v>342</v>
      </c>
      <c r="P40" s="12">
        <v>123</v>
      </c>
      <c r="Q40" s="12">
        <v>150</v>
      </c>
      <c r="R40" s="12"/>
      <c r="S40" s="41"/>
    </row>
    <row r="41" spans="2:19" s="47" customFormat="1" ht="13.5" customHeight="1" hidden="1">
      <c r="B41" s="146"/>
      <c r="C41" s="91"/>
      <c r="D41" s="26" t="s">
        <v>80</v>
      </c>
      <c r="E41" s="26"/>
      <c r="F41" s="26" t="s">
        <v>27</v>
      </c>
      <c r="G41" s="26">
        <v>1</v>
      </c>
      <c r="H41" s="35">
        <f t="shared" si="0"/>
        <v>0</v>
      </c>
      <c r="I41" s="35"/>
      <c r="J41" s="92"/>
      <c r="K41" s="12"/>
      <c r="L41" s="12"/>
      <c r="M41" s="12"/>
      <c r="N41" s="48"/>
      <c r="O41" s="26"/>
      <c r="P41" s="12"/>
      <c r="Q41" s="12"/>
      <c r="R41" s="12"/>
      <c r="S41" s="41"/>
    </row>
    <row r="42" spans="2:19" s="36" customFormat="1" ht="15.75" customHeight="1">
      <c r="B42" s="146">
        <v>19</v>
      </c>
      <c r="C42" s="91">
        <v>17</v>
      </c>
      <c r="D42" s="26" t="s">
        <v>112</v>
      </c>
      <c r="E42" s="26" t="s">
        <v>25</v>
      </c>
      <c r="F42" s="26" t="s">
        <v>21</v>
      </c>
      <c r="G42" s="26">
        <v>1</v>
      </c>
      <c r="H42" s="35">
        <f t="shared" si="0"/>
        <v>1942</v>
      </c>
      <c r="I42" s="35">
        <v>1382</v>
      </c>
      <c r="J42" s="92"/>
      <c r="K42" s="12"/>
      <c r="L42" s="12"/>
      <c r="M42" s="12"/>
      <c r="N42" s="48">
        <v>0.2</v>
      </c>
      <c r="O42" s="26">
        <v>276</v>
      </c>
      <c r="P42" s="12">
        <v>132</v>
      </c>
      <c r="Q42" s="12">
        <v>152</v>
      </c>
      <c r="R42" s="12"/>
      <c r="S42" s="55"/>
    </row>
    <row r="43" spans="2:19" s="47" customFormat="1" ht="12.75" customHeight="1" hidden="1">
      <c r="B43" s="146"/>
      <c r="C43" s="91"/>
      <c r="D43" s="26" t="s">
        <v>80</v>
      </c>
      <c r="E43" s="26"/>
      <c r="F43" s="26" t="s">
        <v>27</v>
      </c>
      <c r="G43" s="26">
        <v>1</v>
      </c>
      <c r="H43" s="35">
        <f t="shared" si="0"/>
        <v>0</v>
      </c>
      <c r="I43" s="35"/>
      <c r="J43" s="92"/>
      <c r="K43" s="12"/>
      <c r="L43" s="12"/>
      <c r="M43" s="12"/>
      <c r="N43" s="48"/>
      <c r="O43" s="26"/>
      <c r="P43" s="12"/>
      <c r="Q43" s="12"/>
      <c r="R43" s="12"/>
      <c r="S43" s="41"/>
    </row>
    <row r="44" spans="2:19" s="36" customFormat="1" ht="14.25" customHeight="1">
      <c r="B44" s="146">
        <v>20</v>
      </c>
      <c r="C44" s="91">
        <v>18</v>
      </c>
      <c r="D44" s="26" t="s">
        <v>112</v>
      </c>
      <c r="E44" s="26" t="s">
        <v>25</v>
      </c>
      <c r="F44" s="26" t="s">
        <v>27</v>
      </c>
      <c r="G44" s="26">
        <v>1</v>
      </c>
      <c r="H44" s="35">
        <f t="shared" si="0"/>
        <v>1846</v>
      </c>
      <c r="I44" s="35">
        <v>1368</v>
      </c>
      <c r="J44" s="92"/>
      <c r="K44" s="12"/>
      <c r="L44" s="12"/>
      <c r="M44" s="12"/>
      <c r="N44" s="48">
        <v>0.15</v>
      </c>
      <c r="O44" s="26">
        <v>205</v>
      </c>
      <c r="P44" s="12">
        <v>123</v>
      </c>
      <c r="Q44" s="12">
        <v>150</v>
      </c>
      <c r="R44" s="12"/>
      <c r="S44" s="55"/>
    </row>
    <row r="45" spans="2:19" s="47" customFormat="1" ht="12.75" customHeight="1" hidden="1">
      <c r="B45" s="146"/>
      <c r="C45" s="91"/>
      <c r="D45" s="26" t="s">
        <v>80</v>
      </c>
      <c r="E45" s="26"/>
      <c r="F45" s="26" t="s">
        <v>27</v>
      </c>
      <c r="G45" s="26">
        <v>1</v>
      </c>
      <c r="H45" s="35">
        <f t="shared" si="0"/>
        <v>0</v>
      </c>
      <c r="I45" s="35"/>
      <c r="J45" s="92"/>
      <c r="K45" s="12"/>
      <c r="L45" s="12"/>
      <c r="M45" s="12"/>
      <c r="N45" s="48"/>
      <c r="O45" s="26"/>
      <c r="P45" s="12"/>
      <c r="Q45" s="12"/>
      <c r="R45" s="12"/>
      <c r="S45" s="41"/>
    </row>
    <row r="46" spans="2:19" s="47" customFormat="1" ht="15" customHeight="1">
      <c r="B46" s="146">
        <v>21</v>
      </c>
      <c r="C46" s="91">
        <v>19</v>
      </c>
      <c r="D46" s="26" t="s">
        <v>111</v>
      </c>
      <c r="E46" s="26" t="s">
        <v>25</v>
      </c>
      <c r="F46" s="26" t="s">
        <v>27</v>
      </c>
      <c r="G46" s="26">
        <v>1</v>
      </c>
      <c r="H46" s="35">
        <f t="shared" si="0"/>
        <v>1983</v>
      </c>
      <c r="I46" s="35">
        <v>1368</v>
      </c>
      <c r="J46" s="92"/>
      <c r="K46" s="12"/>
      <c r="L46" s="12"/>
      <c r="M46" s="12"/>
      <c r="N46" s="48">
        <v>0.25</v>
      </c>
      <c r="O46" s="26">
        <v>342</v>
      </c>
      <c r="P46" s="12">
        <v>123</v>
      </c>
      <c r="Q46" s="12">
        <v>150</v>
      </c>
      <c r="R46" s="12"/>
      <c r="S46" s="41"/>
    </row>
    <row r="47" spans="2:19" s="47" customFormat="1" ht="12.75" customHeight="1" hidden="1">
      <c r="B47" s="146"/>
      <c r="C47" s="91"/>
      <c r="D47" s="26" t="s">
        <v>80</v>
      </c>
      <c r="E47" s="26"/>
      <c r="F47" s="26" t="s">
        <v>27</v>
      </c>
      <c r="G47" s="26">
        <v>1</v>
      </c>
      <c r="H47" s="35">
        <f t="shared" si="0"/>
        <v>0</v>
      </c>
      <c r="I47" s="35"/>
      <c r="J47" s="92"/>
      <c r="K47" s="12"/>
      <c r="L47" s="12"/>
      <c r="M47" s="12"/>
      <c r="N47" s="48"/>
      <c r="O47" s="26"/>
      <c r="P47" s="12"/>
      <c r="Q47" s="12"/>
      <c r="R47" s="12"/>
      <c r="S47" s="41"/>
    </row>
    <row r="48" spans="2:19" s="47" customFormat="1" ht="13.5" customHeight="1">
      <c r="B48" s="146">
        <v>22</v>
      </c>
      <c r="C48" s="91">
        <v>20</v>
      </c>
      <c r="D48" s="26" t="s">
        <v>111</v>
      </c>
      <c r="E48" s="26" t="s">
        <v>25</v>
      </c>
      <c r="F48" s="26" t="s">
        <v>27</v>
      </c>
      <c r="G48" s="26">
        <v>1</v>
      </c>
      <c r="H48" s="35">
        <f t="shared" si="0"/>
        <v>1983</v>
      </c>
      <c r="I48" s="35">
        <v>1368</v>
      </c>
      <c r="J48" s="92"/>
      <c r="K48" s="12"/>
      <c r="L48" s="12"/>
      <c r="M48" s="12"/>
      <c r="N48" s="48">
        <v>0.25</v>
      </c>
      <c r="O48" s="26">
        <v>342</v>
      </c>
      <c r="P48" s="12">
        <v>123</v>
      </c>
      <c r="Q48" s="12">
        <v>150</v>
      </c>
      <c r="R48" s="12"/>
      <c r="S48" s="41"/>
    </row>
    <row r="49" spans="2:19" s="47" customFormat="1" ht="12.75" customHeight="1" hidden="1">
      <c r="B49" s="146"/>
      <c r="C49" s="91"/>
      <c r="D49" s="26"/>
      <c r="E49" s="26"/>
      <c r="F49" s="26" t="s">
        <v>27</v>
      </c>
      <c r="G49" s="26">
        <v>1</v>
      </c>
      <c r="H49" s="35">
        <f t="shared" si="0"/>
        <v>0</v>
      </c>
      <c r="I49" s="35"/>
      <c r="J49" s="92"/>
      <c r="K49" s="12"/>
      <c r="L49" s="12"/>
      <c r="M49" s="12"/>
      <c r="N49" s="48"/>
      <c r="O49" s="26"/>
      <c r="P49" s="12"/>
      <c r="Q49" s="12"/>
      <c r="R49" s="12"/>
      <c r="S49" s="41"/>
    </row>
    <row r="50" spans="2:19" s="47" customFormat="1" ht="12.75" customHeight="1" hidden="1">
      <c r="B50" s="146"/>
      <c r="C50" s="91"/>
      <c r="D50" s="26"/>
      <c r="E50" s="26"/>
      <c r="F50" s="26" t="s">
        <v>27</v>
      </c>
      <c r="G50" s="26">
        <v>1</v>
      </c>
      <c r="H50" s="35">
        <f t="shared" si="0"/>
        <v>0</v>
      </c>
      <c r="I50" s="35"/>
      <c r="J50" s="92"/>
      <c r="K50" s="12"/>
      <c r="L50" s="12"/>
      <c r="M50" s="12"/>
      <c r="N50" s="48"/>
      <c r="O50" s="26"/>
      <c r="P50" s="12"/>
      <c r="Q50" s="12"/>
      <c r="R50" s="12"/>
      <c r="S50" s="41"/>
    </row>
    <row r="51" spans="2:19" s="36" customFormat="1" ht="12.75">
      <c r="B51" s="146">
        <v>23</v>
      </c>
      <c r="C51" s="91">
        <v>21</v>
      </c>
      <c r="D51" s="12" t="s">
        <v>113</v>
      </c>
      <c r="E51" s="12" t="s">
        <v>25</v>
      </c>
      <c r="F51" s="26" t="s">
        <v>27</v>
      </c>
      <c r="G51" s="26">
        <v>1</v>
      </c>
      <c r="H51" s="35">
        <f t="shared" si="0"/>
        <v>1651</v>
      </c>
      <c r="I51" s="100">
        <v>1220</v>
      </c>
      <c r="J51" s="156"/>
      <c r="K51" s="12"/>
      <c r="L51" s="12"/>
      <c r="M51" s="12"/>
      <c r="N51" s="46">
        <v>0.15</v>
      </c>
      <c r="O51" s="45">
        <v>183</v>
      </c>
      <c r="P51" s="12">
        <v>114</v>
      </c>
      <c r="Q51" s="12">
        <v>134</v>
      </c>
      <c r="R51" s="12"/>
      <c r="S51" s="41"/>
    </row>
    <row r="52" spans="2:19" s="47" customFormat="1" ht="13.5" customHeight="1">
      <c r="B52" s="146">
        <v>24</v>
      </c>
      <c r="C52" s="91">
        <v>22</v>
      </c>
      <c r="D52" s="26" t="s">
        <v>111</v>
      </c>
      <c r="E52" s="12" t="s">
        <v>25</v>
      </c>
      <c r="F52" s="12" t="s">
        <v>29</v>
      </c>
      <c r="G52" s="12">
        <v>1</v>
      </c>
      <c r="H52" s="35">
        <f>I52+K52+O52+P52+Q52</f>
        <v>1873</v>
      </c>
      <c r="I52" s="12">
        <v>1382</v>
      </c>
      <c r="J52" s="12"/>
      <c r="K52" s="12"/>
      <c r="L52" s="12"/>
      <c r="M52" s="12"/>
      <c r="N52" s="46">
        <v>0.15</v>
      </c>
      <c r="O52" s="12">
        <v>207</v>
      </c>
      <c r="P52" s="12">
        <v>132</v>
      </c>
      <c r="Q52" s="12">
        <v>152</v>
      </c>
      <c r="R52" s="12"/>
      <c r="S52" s="41"/>
    </row>
    <row r="53" spans="2:19" s="47" customFormat="1" ht="12.75">
      <c r="B53" s="146">
        <v>25</v>
      </c>
      <c r="C53" s="91">
        <v>23</v>
      </c>
      <c r="D53" s="26" t="s">
        <v>111</v>
      </c>
      <c r="E53" s="12" t="s">
        <v>25</v>
      </c>
      <c r="F53" s="12" t="s">
        <v>26</v>
      </c>
      <c r="G53" s="12">
        <v>1</v>
      </c>
      <c r="H53" s="35">
        <f>I53+K53+O53+P53+Q53</f>
        <v>1915</v>
      </c>
      <c r="I53" s="12">
        <v>1368</v>
      </c>
      <c r="J53" s="12"/>
      <c r="K53" s="12"/>
      <c r="L53" s="12"/>
      <c r="M53" s="12"/>
      <c r="N53" s="46">
        <v>0.2</v>
      </c>
      <c r="O53" s="12">
        <v>274</v>
      </c>
      <c r="P53" s="12">
        <v>123</v>
      </c>
      <c r="Q53" s="12">
        <v>150</v>
      </c>
      <c r="R53" s="12"/>
      <c r="S53" s="41"/>
    </row>
    <row r="54" spans="2:19" s="36" customFormat="1" ht="13.5" customHeight="1">
      <c r="B54" s="146">
        <v>26</v>
      </c>
      <c r="C54" s="91">
        <v>24</v>
      </c>
      <c r="D54" s="26" t="s">
        <v>114</v>
      </c>
      <c r="E54" s="26" t="s">
        <v>25</v>
      </c>
      <c r="F54" s="26" t="s">
        <v>26</v>
      </c>
      <c r="G54" s="26">
        <v>1</v>
      </c>
      <c r="H54" s="35">
        <f>I54+K54+O54+P54+Q54</f>
        <v>2114</v>
      </c>
      <c r="I54" s="35">
        <v>1368</v>
      </c>
      <c r="J54" s="48">
        <v>0.07</v>
      </c>
      <c r="K54" s="26">
        <v>96</v>
      </c>
      <c r="L54" s="12"/>
      <c r="M54" s="12"/>
      <c r="N54" s="48">
        <v>0.25</v>
      </c>
      <c r="O54" s="26">
        <v>366</v>
      </c>
      <c r="P54" s="12">
        <v>123</v>
      </c>
      <c r="Q54" s="12">
        <v>161</v>
      </c>
      <c r="R54" s="12"/>
      <c r="S54" s="41"/>
    </row>
    <row r="55" spans="2:19" s="47" customFormat="1" ht="12.75">
      <c r="B55" s="146">
        <v>27</v>
      </c>
      <c r="C55" s="91">
        <v>25</v>
      </c>
      <c r="D55" s="26" t="s">
        <v>111</v>
      </c>
      <c r="E55" s="12" t="s">
        <v>25</v>
      </c>
      <c r="F55" s="12" t="s">
        <v>26</v>
      </c>
      <c r="G55" s="12">
        <v>1</v>
      </c>
      <c r="H55" s="35">
        <f aca="true" t="shared" si="1" ref="H55:H61">I55+K55+O55+P55+Q55</f>
        <v>1846</v>
      </c>
      <c r="I55" s="12">
        <v>1368</v>
      </c>
      <c r="J55" s="12"/>
      <c r="K55" s="12"/>
      <c r="L55" s="12"/>
      <c r="M55" s="12"/>
      <c r="N55" s="46">
        <v>0.15</v>
      </c>
      <c r="O55" s="12">
        <v>205</v>
      </c>
      <c r="P55" s="12">
        <v>123</v>
      </c>
      <c r="Q55" s="12">
        <v>150</v>
      </c>
      <c r="R55" s="12"/>
      <c r="S55" s="41"/>
    </row>
    <row r="56" spans="2:19" s="36" customFormat="1" ht="12.75">
      <c r="B56" s="146">
        <v>28</v>
      </c>
      <c r="C56" s="91">
        <v>26</v>
      </c>
      <c r="D56" s="26" t="s">
        <v>115</v>
      </c>
      <c r="E56" s="12" t="s">
        <v>25</v>
      </c>
      <c r="F56" s="12" t="s">
        <v>26</v>
      </c>
      <c r="G56" s="12">
        <v>1</v>
      </c>
      <c r="H56" s="35">
        <f t="shared" si="1"/>
        <v>1983</v>
      </c>
      <c r="I56" s="12">
        <v>1368</v>
      </c>
      <c r="J56" s="12"/>
      <c r="K56" s="12"/>
      <c r="L56" s="12"/>
      <c r="M56" s="12"/>
      <c r="N56" s="46">
        <v>0.25</v>
      </c>
      <c r="O56" s="12">
        <v>342</v>
      </c>
      <c r="P56" s="12">
        <v>123</v>
      </c>
      <c r="Q56" s="12">
        <v>150</v>
      </c>
      <c r="R56" s="12"/>
      <c r="S56" s="12"/>
    </row>
    <row r="57" spans="2:19" s="47" customFormat="1" ht="12.75">
      <c r="B57" s="146">
        <v>29</v>
      </c>
      <c r="C57" s="91">
        <v>27</v>
      </c>
      <c r="D57" s="26" t="s">
        <v>112</v>
      </c>
      <c r="E57" s="12" t="s">
        <v>25</v>
      </c>
      <c r="F57" s="12" t="s">
        <v>26</v>
      </c>
      <c r="G57" s="12">
        <v>1</v>
      </c>
      <c r="H57" s="35">
        <f t="shared" si="1"/>
        <v>1846</v>
      </c>
      <c r="I57" s="12">
        <v>1368</v>
      </c>
      <c r="J57" s="12"/>
      <c r="K57" s="12"/>
      <c r="L57" s="12"/>
      <c r="M57" s="12"/>
      <c r="N57" s="46">
        <v>0.15</v>
      </c>
      <c r="O57" s="12">
        <v>205</v>
      </c>
      <c r="P57" s="12">
        <v>123</v>
      </c>
      <c r="Q57" s="12">
        <v>150</v>
      </c>
      <c r="R57" s="12"/>
      <c r="S57" s="41"/>
    </row>
    <row r="58" spans="2:19" s="47" customFormat="1" ht="12.75">
      <c r="B58" s="146">
        <v>30</v>
      </c>
      <c r="C58" s="91">
        <v>28</v>
      </c>
      <c r="D58" s="26" t="s">
        <v>112</v>
      </c>
      <c r="E58" s="12" t="s">
        <v>25</v>
      </c>
      <c r="F58" s="12" t="s">
        <v>26</v>
      </c>
      <c r="G58" s="12">
        <v>1</v>
      </c>
      <c r="H58" s="35">
        <f t="shared" si="1"/>
        <v>1846</v>
      </c>
      <c r="I58" s="12">
        <v>1368</v>
      </c>
      <c r="J58" s="12"/>
      <c r="K58" s="12"/>
      <c r="L58" s="12"/>
      <c r="M58" s="12"/>
      <c r="N58" s="46">
        <v>0.15</v>
      </c>
      <c r="O58" s="12">
        <v>205</v>
      </c>
      <c r="P58" s="12">
        <v>123</v>
      </c>
      <c r="Q58" s="12">
        <v>150</v>
      </c>
      <c r="R58" s="12"/>
      <c r="S58" s="41"/>
    </row>
    <row r="59" spans="2:19" s="47" customFormat="1" ht="12.75">
      <c r="B59" s="146">
        <v>31</v>
      </c>
      <c r="C59" s="91">
        <v>29</v>
      </c>
      <c r="D59" s="26" t="s">
        <v>112</v>
      </c>
      <c r="E59" s="12" t="s">
        <v>25</v>
      </c>
      <c r="F59" s="12" t="s">
        <v>26</v>
      </c>
      <c r="G59" s="12">
        <v>1</v>
      </c>
      <c r="H59" s="35">
        <f t="shared" si="1"/>
        <v>1915</v>
      </c>
      <c r="I59" s="12">
        <v>1368</v>
      </c>
      <c r="J59" s="12"/>
      <c r="K59" s="12"/>
      <c r="L59" s="12"/>
      <c r="M59" s="12"/>
      <c r="N59" s="46">
        <v>0.2</v>
      </c>
      <c r="O59" s="12">
        <v>274</v>
      </c>
      <c r="P59" s="12">
        <v>123</v>
      </c>
      <c r="Q59" s="12">
        <v>150</v>
      </c>
      <c r="R59" s="12"/>
      <c r="S59" s="41"/>
    </row>
    <row r="60" spans="2:19" s="47" customFormat="1" ht="12.75">
      <c r="B60" s="146">
        <v>32</v>
      </c>
      <c r="C60" s="91">
        <v>30</v>
      </c>
      <c r="D60" s="26" t="s">
        <v>112</v>
      </c>
      <c r="E60" s="12" t="s">
        <v>25</v>
      </c>
      <c r="F60" s="12" t="s">
        <v>26</v>
      </c>
      <c r="G60" s="12">
        <v>1</v>
      </c>
      <c r="H60" s="35">
        <f t="shared" si="1"/>
        <v>1846</v>
      </c>
      <c r="I60" s="12">
        <v>1368</v>
      </c>
      <c r="J60" s="12"/>
      <c r="K60" s="12"/>
      <c r="L60" s="12"/>
      <c r="M60" s="12"/>
      <c r="N60" s="46">
        <v>0.15</v>
      </c>
      <c r="O60" s="12">
        <v>205</v>
      </c>
      <c r="P60" s="12">
        <v>123</v>
      </c>
      <c r="Q60" s="12">
        <v>150</v>
      </c>
      <c r="R60" s="12"/>
      <c r="S60" s="41"/>
    </row>
    <row r="61" spans="2:19" s="47" customFormat="1" ht="12.75">
      <c r="B61" s="146">
        <v>33</v>
      </c>
      <c r="C61" s="91">
        <v>31</v>
      </c>
      <c r="D61" s="26" t="s">
        <v>112</v>
      </c>
      <c r="E61" s="12" t="s">
        <v>25</v>
      </c>
      <c r="F61" s="12" t="s">
        <v>26</v>
      </c>
      <c r="G61" s="12">
        <v>1</v>
      </c>
      <c r="H61" s="35">
        <f t="shared" si="1"/>
        <v>1590</v>
      </c>
      <c r="I61" s="12">
        <v>1220</v>
      </c>
      <c r="J61" s="12"/>
      <c r="K61" s="12"/>
      <c r="L61" s="12"/>
      <c r="M61" s="12"/>
      <c r="N61" s="46">
        <v>0.1</v>
      </c>
      <c r="O61" s="12">
        <v>122</v>
      </c>
      <c r="P61" s="12">
        <v>114</v>
      </c>
      <c r="Q61" s="12">
        <v>134</v>
      </c>
      <c r="R61" s="12"/>
      <c r="S61" s="41"/>
    </row>
    <row r="62" spans="2:19" s="36" customFormat="1" ht="12.75">
      <c r="B62" s="146">
        <v>34</v>
      </c>
      <c r="C62" s="91">
        <v>32</v>
      </c>
      <c r="D62" s="26" t="s">
        <v>116</v>
      </c>
      <c r="E62" s="12" t="s">
        <v>25</v>
      </c>
      <c r="F62" s="12" t="s">
        <v>26</v>
      </c>
      <c r="G62" s="12">
        <v>1</v>
      </c>
      <c r="H62" s="35"/>
      <c r="I62" s="12"/>
      <c r="J62" s="12"/>
      <c r="K62" s="12"/>
      <c r="L62" s="12"/>
      <c r="M62" s="12"/>
      <c r="N62" s="46"/>
      <c r="O62" s="12"/>
      <c r="P62" s="12"/>
      <c r="Q62" s="12"/>
      <c r="R62" s="12"/>
      <c r="S62" s="41"/>
    </row>
    <row r="63" spans="2:19" s="36" customFormat="1" ht="12.75">
      <c r="B63" s="146">
        <v>35</v>
      </c>
      <c r="C63" s="91">
        <v>33</v>
      </c>
      <c r="D63" s="26" t="s">
        <v>126</v>
      </c>
      <c r="E63" s="12" t="s">
        <v>25</v>
      </c>
      <c r="F63" s="12" t="s">
        <v>26</v>
      </c>
      <c r="G63" s="12">
        <v>1</v>
      </c>
      <c r="H63" s="35">
        <f>I63+K63+O63+P63+Q63</f>
        <v>1915</v>
      </c>
      <c r="I63" s="12">
        <v>1368</v>
      </c>
      <c r="J63" s="12"/>
      <c r="K63" s="12"/>
      <c r="L63" s="12"/>
      <c r="M63" s="12"/>
      <c r="N63" s="46">
        <v>0.2</v>
      </c>
      <c r="O63" s="12">
        <v>274</v>
      </c>
      <c r="P63" s="12">
        <v>123</v>
      </c>
      <c r="Q63" s="12">
        <v>150</v>
      </c>
      <c r="R63" s="12"/>
      <c r="S63" s="12"/>
    </row>
    <row r="64" spans="2:19" s="36" customFormat="1" ht="12.75">
      <c r="B64" s="146">
        <v>36</v>
      </c>
      <c r="C64" s="91"/>
      <c r="D64" s="26" t="s">
        <v>126</v>
      </c>
      <c r="E64" s="12" t="s">
        <v>25</v>
      </c>
      <c r="F64" s="12" t="s">
        <v>26</v>
      </c>
      <c r="G64" s="12">
        <v>1</v>
      </c>
      <c r="H64" s="35"/>
      <c r="I64" s="12"/>
      <c r="J64" s="12"/>
      <c r="K64" s="12"/>
      <c r="L64" s="12"/>
      <c r="M64" s="12"/>
      <c r="N64" s="46"/>
      <c r="O64" s="12"/>
      <c r="P64" s="12"/>
      <c r="Q64" s="12"/>
      <c r="R64" s="12"/>
      <c r="S64" s="12" t="s">
        <v>28</v>
      </c>
    </row>
    <row r="65" spans="2:20" s="47" customFormat="1" ht="25.5">
      <c r="B65" s="146">
        <v>37</v>
      </c>
      <c r="C65" s="91">
        <v>34</v>
      </c>
      <c r="D65" s="26" t="s">
        <v>220</v>
      </c>
      <c r="E65" s="26" t="s">
        <v>220</v>
      </c>
      <c r="F65" s="37" t="s">
        <v>41</v>
      </c>
      <c r="G65" s="38">
        <v>1</v>
      </c>
      <c r="H65" s="52"/>
      <c r="I65" s="12"/>
      <c r="J65" s="12"/>
      <c r="K65" s="12"/>
      <c r="L65" s="12"/>
      <c r="M65" s="12"/>
      <c r="N65" s="46"/>
      <c r="O65" s="12"/>
      <c r="P65" s="12"/>
      <c r="Q65" s="12"/>
      <c r="R65" s="12"/>
      <c r="S65" s="26"/>
      <c r="T65" s="36"/>
    </row>
    <row r="66" spans="2:19" s="47" customFormat="1" ht="12.75">
      <c r="B66" s="146"/>
      <c r="C66" s="91"/>
      <c r="D66" s="26" t="s">
        <v>245</v>
      </c>
      <c r="E66" s="12"/>
      <c r="F66" s="12"/>
      <c r="G66" s="12"/>
      <c r="H66" s="12">
        <f>SUM(H52:H61)</f>
        <v>18774</v>
      </c>
      <c r="I66" s="12">
        <f>SUM(I52:I61)</f>
        <v>13546</v>
      </c>
      <c r="J66" s="12"/>
      <c r="K66" s="12"/>
      <c r="L66" s="12"/>
      <c r="M66" s="12"/>
      <c r="N66" s="12"/>
      <c r="O66" s="12">
        <f>SUM(O52:O61)</f>
        <v>2405</v>
      </c>
      <c r="P66" s="12">
        <f>SUM(P52:P61)</f>
        <v>1230</v>
      </c>
      <c r="Q66" s="12">
        <f>SUM(Q52:Q61)</f>
        <v>1497</v>
      </c>
      <c r="R66" s="12"/>
      <c r="S66" s="41"/>
    </row>
    <row r="67" spans="2:19" s="124" customFormat="1" ht="12.75">
      <c r="B67" s="131"/>
      <c r="C67" s="101"/>
      <c r="D67" s="25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 s="124" customFormat="1" ht="12.75">
      <c r="B68" s="131"/>
      <c r="C68" s="101"/>
      <c r="D68" s="25" t="s">
        <v>33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 s="124" customFormat="1" ht="15" customHeight="1">
      <c r="B69" s="131"/>
      <c r="C69" s="101"/>
      <c r="D69" s="198" t="s">
        <v>101</v>
      </c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</row>
    <row r="70" spans="2:19" s="36" customFormat="1" ht="12.75">
      <c r="B70" s="146">
        <v>38</v>
      </c>
      <c r="C70" s="91">
        <v>35</v>
      </c>
      <c r="D70" s="190" t="s">
        <v>150</v>
      </c>
      <c r="E70" s="190" t="s">
        <v>150</v>
      </c>
      <c r="F70" s="192" t="s">
        <v>35</v>
      </c>
      <c r="G70" s="203">
        <v>1</v>
      </c>
      <c r="H70" s="143">
        <f>I70+K70+O70+P70+Q70</f>
        <v>1025</v>
      </c>
      <c r="I70" s="209">
        <v>681</v>
      </c>
      <c r="J70" s="144"/>
      <c r="K70" s="144"/>
      <c r="L70" s="144"/>
      <c r="M70" s="144"/>
      <c r="N70" s="216">
        <v>0.25</v>
      </c>
      <c r="O70" s="203">
        <v>170</v>
      </c>
      <c r="P70" s="144">
        <v>99</v>
      </c>
      <c r="Q70" s="144">
        <v>75</v>
      </c>
      <c r="R70" s="144"/>
      <c r="S70" s="190"/>
    </row>
    <row r="71" spans="2:19" s="47" customFormat="1" ht="12.75" customHeight="1" hidden="1">
      <c r="B71" s="146"/>
      <c r="C71" s="91"/>
      <c r="D71" s="191"/>
      <c r="E71" s="191"/>
      <c r="F71" s="193"/>
      <c r="G71" s="204"/>
      <c r="H71" s="35">
        <f>I71+K71+O71+P71+Q71</f>
        <v>0</v>
      </c>
      <c r="I71" s="210"/>
      <c r="J71" s="12"/>
      <c r="K71" s="12"/>
      <c r="L71" s="12"/>
      <c r="M71" s="12"/>
      <c r="N71" s="217"/>
      <c r="O71" s="204"/>
      <c r="P71" s="12"/>
      <c r="Q71" s="12"/>
      <c r="R71" s="12"/>
      <c r="S71" s="191"/>
    </row>
    <row r="72" spans="2:19" s="47" customFormat="1" ht="12" customHeight="1">
      <c r="B72" s="146">
        <v>39</v>
      </c>
      <c r="C72" s="91">
        <v>36</v>
      </c>
      <c r="D72" s="190" t="s">
        <v>150</v>
      </c>
      <c r="E72" s="190" t="s">
        <v>150</v>
      </c>
      <c r="F72" s="192" t="s">
        <v>36</v>
      </c>
      <c r="G72" s="203">
        <v>1</v>
      </c>
      <c r="H72" s="35">
        <f>I72+K72+O72+P72+Q72</f>
        <v>1025</v>
      </c>
      <c r="I72" s="209">
        <v>681</v>
      </c>
      <c r="J72" s="12"/>
      <c r="K72" s="12"/>
      <c r="L72" s="12"/>
      <c r="M72" s="12"/>
      <c r="N72" s="216">
        <v>0.25</v>
      </c>
      <c r="O72" s="203">
        <v>170</v>
      </c>
      <c r="P72" s="12">
        <v>99</v>
      </c>
      <c r="Q72" s="12">
        <v>75</v>
      </c>
      <c r="R72" s="12"/>
      <c r="S72" s="41"/>
    </row>
    <row r="73" spans="2:19" s="47" customFormat="1" ht="12.75" customHeight="1" hidden="1">
      <c r="B73" s="146"/>
      <c r="C73" s="91"/>
      <c r="D73" s="191"/>
      <c r="E73" s="191"/>
      <c r="F73" s="193"/>
      <c r="G73" s="204"/>
      <c r="H73" s="12"/>
      <c r="I73" s="210"/>
      <c r="J73" s="12"/>
      <c r="K73" s="12"/>
      <c r="L73" s="12"/>
      <c r="M73" s="12"/>
      <c r="N73" s="217"/>
      <c r="O73" s="204"/>
      <c r="P73" s="12"/>
      <c r="Q73" s="12"/>
      <c r="R73" s="12"/>
      <c r="S73" s="41"/>
    </row>
    <row r="74" spans="2:19" s="47" customFormat="1" ht="12.75">
      <c r="B74" s="146">
        <v>40</v>
      </c>
      <c r="C74" s="91">
        <v>37</v>
      </c>
      <c r="D74" s="42" t="s">
        <v>150</v>
      </c>
      <c r="E74" s="42" t="s">
        <v>150</v>
      </c>
      <c r="F74" s="37" t="s">
        <v>35</v>
      </c>
      <c r="G74" s="38">
        <v>1</v>
      </c>
      <c r="H74" s="35">
        <f>I74+K74+O74+P74+Q74</f>
        <v>1025</v>
      </c>
      <c r="I74" s="39">
        <v>681</v>
      </c>
      <c r="J74" s="12"/>
      <c r="K74" s="12"/>
      <c r="L74" s="12"/>
      <c r="M74" s="12"/>
      <c r="N74" s="40">
        <v>0.25</v>
      </c>
      <c r="O74" s="38">
        <v>170</v>
      </c>
      <c r="P74" s="12">
        <v>99</v>
      </c>
      <c r="Q74" s="12">
        <v>75</v>
      </c>
      <c r="R74" s="12"/>
      <c r="S74" s="41"/>
    </row>
    <row r="75" spans="2:19" s="47" customFormat="1" ht="12.75">
      <c r="B75" s="146">
        <v>41</v>
      </c>
      <c r="C75" s="91">
        <v>38</v>
      </c>
      <c r="D75" s="42" t="s">
        <v>151</v>
      </c>
      <c r="E75" s="42" t="s">
        <v>151</v>
      </c>
      <c r="F75" s="37" t="s">
        <v>35</v>
      </c>
      <c r="G75" s="38">
        <v>1</v>
      </c>
      <c r="H75" s="35">
        <f>I75+K75+O75+P75+Q75</f>
        <v>991</v>
      </c>
      <c r="I75" s="39">
        <v>681</v>
      </c>
      <c r="J75" s="12"/>
      <c r="K75" s="12"/>
      <c r="L75" s="12"/>
      <c r="M75" s="12"/>
      <c r="N75" s="40">
        <v>0.2</v>
      </c>
      <c r="O75" s="38">
        <v>136</v>
      </c>
      <c r="P75" s="12">
        <v>99</v>
      </c>
      <c r="Q75" s="12">
        <v>75</v>
      </c>
      <c r="R75" s="12"/>
      <c r="S75" s="41"/>
    </row>
    <row r="76" spans="2:19" s="47" customFormat="1" ht="12.75">
      <c r="B76" s="146">
        <v>42</v>
      </c>
      <c r="C76" s="91">
        <v>39</v>
      </c>
      <c r="D76" s="42" t="s">
        <v>150</v>
      </c>
      <c r="E76" s="42" t="s">
        <v>150</v>
      </c>
      <c r="F76" s="37" t="s">
        <v>35</v>
      </c>
      <c r="G76" s="38">
        <v>1</v>
      </c>
      <c r="H76" s="35">
        <f>I76+K76+O76+P76+Q76</f>
        <v>923</v>
      </c>
      <c r="I76" s="39">
        <v>681</v>
      </c>
      <c r="J76" s="12"/>
      <c r="K76" s="12"/>
      <c r="L76" s="12"/>
      <c r="M76" s="12"/>
      <c r="N76" s="40">
        <v>0.1</v>
      </c>
      <c r="O76" s="38">
        <v>68</v>
      </c>
      <c r="P76" s="12">
        <v>99</v>
      </c>
      <c r="Q76" s="12">
        <v>75</v>
      </c>
      <c r="R76" s="12"/>
      <c r="S76" s="41"/>
    </row>
    <row r="77" spans="2:19" s="47" customFormat="1" ht="12.75">
      <c r="B77" s="146">
        <v>43</v>
      </c>
      <c r="C77" s="91">
        <v>40</v>
      </c>
      <c r="D77" s="42" t="s">
        <v>151</v>
      </c>
      <c r="E77" s="42" t="s">
        <v>151</v>
      </c>
      <c r="F77" s="37" t="s">
        <v>35</v>
      </c>
      <c r="G77" s="38">
        <v>1</v>
      </c>
      <c r="H77" s="35">
        <f>I77+K77+O77+P77+Q77</f>
        <v>1025</v>
      </c>
      <c r="I77" s="39">
        <v>681</v>
      </c>
      <c r="J77" s="12"/>
      <c r="K77" s="12"/>
      <c r="L77" s="12"/>
      <c r="M77" s="12"/>
      <c r="N77" s="40">
        <v>0.25</v>
      </c>
      <c r="O77" s="38">
        <v>170</v>
      </c>
      <c r="P77" s="12">
        <v>99</v>
      </c>
      <c r="Q77" s="12">
        <v>75</v>
      </c>
      <c r="R77" s="12"/>
      <c r="S77" s="41"/>
    </row>
    <row r="78" spans="2:19" s="36" customFormat="1" ht="12.75">
      <c r="B78" s="146">
        <v>44</v>
      </c>
      <c r="C78" s="91">
        <v>41</v>
      </c>
      <c r="D78" s="42" t="s">
        <v>151</v>
      </c>
      <c r="E78" s="42" t="s">
        <v>151</v>
      </c>
      <c r="F78" s="37" t="s">
        <v>35</v>
      </c>
      <c r="G78" s="38">
        <v>1</v>
      </c>
      <c r="H78" s="35"/>
      <c r="I78" s="39"/>
      <c r="J78" s="12"/>
      <c r="K78" s="12"/>
      <c r="L78" s="12"/>
      <c r="M78" s="12"/>
      <c r="N78" s="40"/>
      <c r="O78" s="38"/>
      <c r="P78" s="12"/>
      <c r="Q78" s="12"/>
      <c r="R78" s="12"/>
      <c r="S78" s="41"/>
    </row>
    <row r="79" spans="2:19" s="47" customFormat="1" ht="12.75">
      <c r="B79" s="146">
        <v>45</v>
      </c>
      <c r="C79" s="91">
        <v>42</v>
      </c>
      <c r="D79" s="26" t="s">
        <v>150</v>
      </c>
      <c r="E79" s="26" t="s">
        <v>150</v>
      </c>
      <c r="F79" s="44" t="s">
        <v>35</v>
      </c>
      <c r="G79" s="45">
        <v>1</v>
      </c>
      <c r="H79" s="35">
        <f aca="true" t="shared" si="2" ref="H79:H85">I79+K79+O79+P79+Q79</f>
        <v>1025</v>
      </c>
      <c r="I79" s="12">
        <v>681</v>
      </c>
      <c r="J79" s="12"/>
      <c r="K79" s="12"/>
      <c r="L79" s="12"/>
      <c r="M79" s="12"/>
      <c r="N79" s="46">
        <v>0.25</v>
      </c>
      <c r="O79" s="12">
        <v>170</v>
      </c>
      <c r="P79" s="12">
        <v>99</v>
      </c>
      <c r="Q79" s="12">
        <v>75</v>
      </c>
      <c r="R79" s="12"/>
      <c r="S79" s="41"/>
    </row>
    <row r="80" spans="2:19" s="47" customFormat="1" ht="12.75">
      <c r="B80" s="146">
        <v>46</v>
      </c>
      <c r="C80" s="91">
        <v>43</v>
      </c>
      <c r="D80" s="26" t="s">
        <v>151</v>
      </c>
      <c r="E80" s="26" t="s">
        <v>151</v>
      </c>
      <c r="F80" s="44" t="s">
        <v>35</v>
      </c>
      <c r="G80" s="45">
        <v>1</v>
      </c>
      <c r="H80" s="35">
        <f t="shared" si="2"/>
        <v>957</v>
      </c>
      <c r="I80" s="12">
        <v>681</v>
      </c>
      <c r="J80" s="12"/>
      <c r="K80" s="12"/>
      <c r="L80" s="12"/>
      <c r="M80" s="12"/>
      <c r="N80" s="46">
        <v>0.15</v>
      </c>
      <c r="O80" s="12">
        <v>102</v>
      </c>
      <c r="P80" s="12">
        <v>99</v>
      </c>
      <c r="Q80" s="12">
        <v>75</v>
      </c>
      <c r="R80" s="12"/>
      <c r="S80" s="41"/>
    </row>
    <row r="81" spans="2:19" s="47" customFormat="1" ht="12.75">
      <c r="B81" s="146">
        <v>47</v>
      </c>
      <c r="C81" s="91">
        <v>44</v>
      </c>
      <c r="D81" s="26" t="s">
        <v>151</v>
      </c>
      <c r="E81" s="26" t="s">
        <v>151</v>
      </c>
      <c r="F81" s="44" t="s">
        <v>35</v>
      </c>
      <c r="G81" s="45">
        <v>1</v>
      </c>
      <c r="H81" s="35">
        <f t="shared" si="2"/>
        <v>923</v>
      </c>
      <c r="I81" s="12">
        <v>681</v>
      </c>
      <c r="J81" s="12"/>
      <c r="K81" s="12"/>
      <c r="L81" s="12"/>
      <c r="M81" s="12"/>
      <c r="N81" s="46">
        <v>0.1</v>
      </c>
      <c r="O81" s="12">
        <v>68</v>
      </c>
      <c r="P81" s="12">
        <v>99</v>
      </c>
      <c r="Q81" s="12">
        <v>75</v>
      </c>
      <c r="R81" s="12"/>
      <c r="S81" s="41"/>
    </row>
    <row r="82" spans="2:19" s="47" customFormat="1" ht="12.75">
      <c r="B82" s="146">
        <v>48</v>
      </c>
      <c r="C82" s="91">
        <v>45</v>
      </c>
      <c r="D82" s="26" t="s">
        <v>150</v>
      </c>
      <c r="E82" s="26" t="s">
        <v>150</v>
      </c>
      <c r="F82" s="44" t="s">
        <v>35</v>
      </c>
      <c r="G82" s="45">
        <v>1</v>
      </c>
      <c r="H82" s="35">
        <f t="shared" si="2"/>
        <v>1025</v>
      </c>
      <c r="I82" s="12">
        <v>681</v>
      </c>
      <c r="J82" s="12"/>
      <c r="K82" s="12"/>
      <c r="L82" s="12"/>
      <c r="M82" s="12"/>
      <c r="N82" s="46">
        <v>0.25</v>
      </c>
      <c r="O82" s="12">
        <v>170</v>
      </c>
      <c r="P82" s="12">
        <v>99</v>
      </c>
      <c r="Q82" s="12">
        <v>75</v>
      </c>
      <c r="R82" s="12"/>
      <c r="S82" s="41"/>
    </row>
    <row r="83" spans="2:19" s="157" customFormat="1" ht="12.75">
      <c r="B83" s="146">
        <v>49</v>
      </c>
      <c r="C83" s="91">
        <v>46</v>
      </c>
      <c r="D83" s="26" t="s">
        <v>151</v>
      </c>
      <c r="E83" s="26" t="s">
        <v>151</v>
      </c>
      <c r="F83" s="44" t="s">
        <v>35</v>
      </c>
      <c r="G83" s="45">
        <v>1</v>
      </c>
      <c r="H83" s="35">
        <f t="shared" si="2"/>
        <v>1025</v>
      </c>
      <c r="I83" s="12">
        <v>681</v>
      </c>
      <c r="J83" s="12"/>
      <c r="K83" s="12"/>
      <c r="L83" s="12"/>
      <c r="M83" s="12"/>
      <c r="N83" s="46">
        <v>0.25</v>
      </c>
      <c r="O83" s="12">
        <v>170</v>
      </c>
      <c r="P83" s="12">
        <v>99</v>
      </c>
      <c r="Q83" s="12">
        <v>75</v>
      </c>
      <c r="R83" s="12"/>
      <c r="S83" s="41"/>
    </row>
    <row r="84" spans="2:19" s="157" customFormat="1" ht="12.75">
      <c r="B84" s="146">
        <v>50</v>
      </c>
      <c r="C84" s="91">
        <v>47</v>
      </c>
      <c r="D84" s="26" t="s">
        <v>151</v>
      </c>
      <c r="E84" s="26" t="s">
        <v>151</v>
      </c>
      <c r="F84" s="37" t="s">
        <v>35</v>
      </c>
      <c r="G84" s="38">
        <v>1</v>
      </c>
      <c r="H84" s="35">
        <f t="shared" si="2"/>
        <v>1025</v>
      </c>
      <c r="I84" s="39">
        <v>681</v>
      </c>
      <c r="J84" s="12"/>
      <c r="K84" s="12"/>
      <c r="L84" s="12"/>
      <c r="M84" s="12"/>
      <c r="N84" s="48">
        <v>0.25</v>
      </c>
      <c r="O84" s="49">
        <v>170</v>
      </c>
      <c r="P84" s="12">
        <v>99</v>
      </c>
      <c r="Q84" s="12">
        <v>75</v>
      </c>
      <c r="R84" s="12"/>
      <c r="S84" s="41"/>
    </row>
    <row r="85" spans="2:19" s="36" customFormat="1" ht="12.75">
      <c r="B85" s="146">
        <v>51</v>
      </c>
      <c r="C85" s="91">
        <v>48</v>
      </c>
      <c r="D85" s="26" t="s">
        <v>150</v>
      </c>
      <c r="E85" s="12" t="s">
        <v>150</v>
      </c>
      <c r="F85" s="44" t="s">
        <v>35</v>
      </c>
      <c r="G85" s="45">
        <v>1</v>
      </c>
      <c r="H85" s="35">
        <f t="shared" si="2"/>
        <v>923</v>
      </c>
      <c r="I85" s="12">
        <v>681</v>
      </c>
      <c r="J85" s="12"/>
      <c r="K85" s="12"/>
      <c r="L85" s="12"/>
      <c r="M85" s="12"/>
      <c r="N85" s="46">
        <v>0.15</v>
      </c>
      <c r="O85" s="12">
        <v>68</v>
      </c>
      <c r="P85" s="12">
        <v>99</v>
      </c>
      <c r="Q85" s="12">
        <v>75</v>
      </c>
      <c r="R85" s="12"/>
      <c r="S85" s="41"/>
    </row>
    <row r="86" spans="2:19" s="36" customFormat="1" ht="38.25">
      <c r="B86" s="146">
        <v>52</v>
      </c>
      <c r="C86" s="91">
        <v>49</v>
      </c>
      <c r="D86" s="26" t="s">
        <v>168</v>
      </c>
      <c r="E86" s="26" t="s">
        <v>156</v>
      </c>
      <c r="F86" s="37" t="s">
        <v>35</v>
      </c>
      <c r="G86" s="38">
        <v>1</v>
      </c>
      <c r="H86" s="35"/>
      <c r="I86" s="50"/>
      <c r="J86" s="12"/>
      <c r="K86" s="12"/>
      <c r="L86" s="12"/>
      <c r="M86" s="12"/>
      <c r="N86" s="46"/>
      <c r="O86" s="12"/>
      <c r="P86" s="12"/>
      <c r="Q86" s="12"/>
      <c r="R86" s="12"/>
      <c r="S86" s="65" t="s">
        <v>154</v>
      </c>
    </row>
    <row r="87" spans="2:19" s="36" customFormat="1" ht="38.25">
      <c r="B87" s="146">
        <v>53</v>
      </c>
      <c r="C87" s="91">
        <v>50</v>
      </c>
      <c r="D87" s="26" t="s">
        <v>168</v>
      </c>
      <c r="E87" s="26" t="s">
        <v>156</v>
      </c>
      <c r="F87" s="37" t="s">
        <v>35</v>
      </c>
      <c r="G87" s="38">
        <v>1</v>
      </c>
      <c r="H87" s="35"/>
      <c r="I87" s="50"/>
      <c r="J87" s="12"/>
      <c r="K87" s="12"/>
      <c r="L87" s="12"/>
      <c r="M87" s="12"/>
      <c r="N87" s="46"/>
      <c r="O87" s="12"/>
      <c r="P87" s="12"/>
      <c r="Q87" s="12"/>
      <c r="R87" s="12"/>
      <c r="S87" s="65" t="s">
        <v>154</v>
      </c>
    </row>
    <row r="88" spans="2:19" s="36" customFormat="1" ht="38.25">
      <c r="B88" s="146">
        <v>54</v>
      </c>
      <c r="C88" s="91">
        <v>51</v>
      </c>
      <c r="D88" s="26" t="s">
        <v>168</v>
      </c>
      <c r="E88" s="26" t="s">
        <v>156</v>
      </c>
      <c r="F88" s="37" t="s">
        <v>35</v>
      </c>
      <c r="G88" s="38">
        <v>1</v>
      </c>
      <c r="H88" s="35"/>
      <c r="I88" s="50"/>
      <c r="J88" s="12"/>
      <c r="K88" s="12"/>
      <c r="L88" s="12"/>
      <c r="M88" s="12"/>
      <c r="N88" s="46"/>
      <c r="O88" s="12"/>
      <c r="P88" s="12"/>
      <c r="Q88" s="12"/>
      <c r="R88" s="12"/>
      <c r="S88" s="65" t="s">
        <v>154</v>
      </c>
    </row>
    <row r="89" spans="2:19" s="36" customFormat="1" ht="25.5">
      <c r="B89" s="146">
        <v>55</v>
      </c>
      <c r="C89" s="91">
        <v>52</v>
      </c>
      <c r="D89" s="26" t="s">
        <v>168</v>
      </c>
      <c r="E89" s="26" t="s">
        <v>156</v>
      </c>
      <c r="F89" s="37" t="s">
        <v>35</v>
      </c>
      <c r="G89" s="38">
        <v>1</v>
      </c>
      <c r="H89" s="35"/>
      <c r="I89" s="50"/>
      <c r="J89" s="12"/>
      <c r="K89" s="12"/>
      <c r="L89" s="12"/>
      <c r="M89" s="12"/>
      <c r="N89" s="46"/>
      <c r="O89" s="12"/>
      <c r="P89" s="12"/>
      <c r="Q89" s="12"/>
      <c r="R89" s="12"/>
      <c r="S89" s="65" t="s">
        <v>174</v>
      </c>
    </row>
    <row r="90" spans="2:19" s="47" customFormat="1" ht="12.75">
      <c r="B90" s="146"/>
      <c r="C90" s="91"/>
      <c r="D90" s="26" t="s">
        <v>206</v>
      </c>
      <c r="E90" s="12"/>
      <c r="F90" s="12"/>
      <c r="G90" s="45"/>
      <c r="H90" s="12">
        <f>SUM(H79:H85)</f>
        <v>6903</v>
      </c>
      <c r="I90" s="12">
        <f>SUM(I79:I85)</f>
        <v>4767</v>
      </c>
      <c r="J90" s="12"/>
      <c r="K90" s="12"/>
      <c r="L90" s="12"/>
      <c r="M90" s="12"/>
      <c r="N90" s="12"/>
      <c r="O90" s="12">
        <f>SUM(O79:O85)</f>
        <v>918</v>
      </c>
      <c r="P90" s="12">
        <f>SUM(P79:P85)</f>
        <v>693</v>
      </c>
      <c r="Q90" s="12">
        <f>SUM(Q79:Q85)</f>
        <v>525</v>
      </c>
      <c r="R90" s="12"/>
      <c r="S90" s="41"/>
    </row>
    <row r="91" spans="2:19" s="47" customFormat="1" ht="12.75">
      <c r="B91" s="149"/>
      <c r="C91" s="62"/>
      <c r="D91" s="71"/>
      <c r="E91" s="71"/>
      <c r="F91" s="71"/>
      <c r="G91" s="54"/>
      <c r="H91" s="71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 s="47" customFormat="1" ht="26.25" customHeight="1">
      <c r="B92" s="149"/>
      <c r="C92" s="62"/>
      <c r="D92" s="215" t="s">
        <v>219</v>
      </c>
      <c r="E92" s="215"/>
      <c r="F92" s="215"/>
      <c r="G92" s="158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20" s="47" customFormat="1" ht="14.25" customHeight="1">
      <c r="B93" s="146">
        <v>56</v>
      </c>
      <c r="C93" s="43">
        <v>53</v>
      </c>
      <c r="D93" s="26" t="s">
        <v>117</v>
      </c>
      <c r="E93" s="26" t="s">
        <v>117</v>
      </c>
      <c r="F93" s="37" t="s">
        <v>36</v>
      </c>
      <c r="G93" s="38">
        <v>1</v>
      </c>
      <c r="H93" s="35">
        <f>I93+K93+O93+P93+Q93</f>
        <v>937</v>
      </c>
      <c r="I93" s="92">
        <v>619</v>
      </c>
      <c r="J93" s="12"/>
      <c r="K93" s="12"/>
      <c r="L93" s="12"/>
      <c r="M93" s="12"/>
      <c r="N93" s="48">
        <v>0.25</v>
      </c>
      <c r="O93" s="26">
        <v>155</v>
      </c>
      <c r="P93" s="12">
        <v>95</v>
      </c>
      <c r="Q93" s="12">
        <v>68</v>
      </c>
      <c r="R93" s="12"/>
      <c r="S93" s="41" t="s">
        <v>28</v>
      </c>
      <c r="T93" s="36"/>
    </row>
    <row r="94" spans="2:19" s="47" customFormat="1" ht="12.75">
      <c r="B94" s="146">
        <v>57</v>
      </c>
      <c r="C94" s="43">
        <v>54</v>
      </c>
      <c r="D94" s="26" t="s">
        <v>118</v>
      </c>
      <c r="E94" s="26" t="s">
        <v>118</v>
      </c>
      <c r="F94" s="37" t="s">
        <v>36</v>
      </c>
      <c r="G94" s="38">
        <v>1</v>
      </c>
      <c r="H94" s="35">
        <f>I94+K94+O94+P94+Q94</f>
        <v>875</v>
      </c>
      <c r="I94" s="92">
        <v>619</v>
      </c>
      <c r="J94" s="12"/>
      <c r="K94" s="12"/>
      <c r="L94" s="12"/>
      <c r="M94" s="12"/>
      <c r="N94" s="48">
        <v>0.15</v>
      </c>
      <c r="O94" s="26">
        <v>93</v>
      </c>
      <c r="P94" s="12">
        <v>95</v>
      </c>
      <c r="Q94" s="12">
        <v>68</v>
      </c>
      <c r="R94" s="12"/>
      <c r="S94" s="41"/>
    </row>
    <row r="95" spans="2:19" s="36" customFormat="1" ht="12.75">
      <c r="B95" s="146">
        <v>58</v>
      </c>
      <c r="C95" s="43">
        <v>55</v>
      </c>
      <c r="D95" s="26" t="s">
        <v>117</v>
      </c>
      <c r="E95" s="26" t="s">
        <v>117</v>
      </c>
      <c r="F95" s="44" t="s">
        <v>36</v>
      </c>
      <c r="G95" s="45">
        <v>1</v>
      </c>
      <c r="H95" s="35">
        <f>I95+K95+O95+P95+Q95</f>
        <v>875</v>
      </c>
      <c r="I95" s="92">
        <v>619</v>
      </c>
      <c r="J95" s="12"/>
      <c r="K95" s="12"/>
      <c r="L95" s="12"/>
      <c r="M95" s="12"/>
      <c r="N95" s="48">
        <v>0.15</v>
      </c>
      <c r="O95" s="26">
        <v>93</v>
      </c>
      <c r="P95" s="12">
        <v>95</v>
      </c>
      <c r="Q95" s="12">
        <v>68</v>
      </c>
      <c r="R95" s="12"/>
      <c r="S95" s="26"/>
    </row>
    <row r="96" spans="2:19" s="47" customFormat="1" ht="12.75">
      <c r="B96" s="146">
        <v>59</v>
      </c>
      <c r="C96" s="43">
        <v>56</v>
      </c>
      <c r="D96" s="26" t="s">
        <v>117</v>
      </c>
      <c r="E96" s="26" t="s">
        <v>117</v>
      </c>
      <c r="F96" s="37" t="s">
        <v>35</v>
      </c>
      <c r="G96" s="38">
        <v>1</v>
      </c>
      <c r="H96" s="35">
        <v>906</v>
      </c>
      <c r="I96" s="12">
        <v>619</v>
      </c>
      <c r="J96" s="12"/>
      <c r="K96" s="12"/>
      <c r="L96" s="12"/>
      <c r="M96" s="12"/>
      <c r="N96" s="46">
        <v>0.2</v>
      </c>
      <c r="O96" s="12">
        <v>124</v>
      </c>
      <c r="P96" s="12">
        <v>95</v>
      </c>
      <c r="Q96" s="12">
        <v>68</v>
      </c>
      <c r="R96" s="12"/>
      <c r="S96" s="41"/>
    </row>
    <row r="97" spans="2:19" s="36" customFormat="1" ht="12.75">
      <c r="B97" s="146">
        <v>60</v>
      </c>
      <c r="C97" s="43">
        <v>57</v>
      </c>
      <c r="D97" s="26" t="s">
        <v>117</v>
      </c>
      <c r="E97" s="26" t="s">
        <v>117</v>
      </c>
      <c r="F97" s="37" t="s">
        <v>35</v>
      </c>
      <c r="G97" s="38">
        <v>1</v>
      </c>
      <c r="H97" s="35">
        <f>I97+K97+O97+P97+Q97</f>
        <v>875</v>
      </c>
      <c r="I97" s="12">
        <v>619</v>
      </c>
      <c r="J97" s="12"/>
      <c r="K97" s="12"/>
      <c r="L97" s="12"/>
      <c r="M97" s="12"/>
      <c r="N97" s="46">
        <v>0.15</v>
      </c>
      <c r="O97" s="12">
        <v>93</v>
      </c>
      <c r="P97" s="12">
        <v>95</v>
      </c>
      <c r="Q97" s="12">
        <v>68</v>
      </c>
      <c r="R97" s="12"/>
      <c r="S97" s="41" t="s">
        <v>28</v>
      </c>
    </row>
    <row r="98" spans="2:19" s="36" customFormat="1" ht="12.75">
      <c r="B98" s="146">
        <v>61</v>
      </c>
      <c r="C98" s="43">
        <v>58</v>
      </c>
      <c r="D98" s="26" t="s">
        <v>119</v>
      </c>
      <c r="E98" s="26" t="s">
        <v>119</v>
      </c>
      <c r="F98" s="37" t="s">
        <v>35</v>
      </c>
      <c r="G98" s="38">
        <v>1</v>
      </c>
      <c r="H98" s="35">
        <f>I98+K98+O98+P98+Q98</f>
        <v>875</v>
      </c>
      <c r="I98" s="12">
        <v>619</v>
      </c>
      <c r="J98" s="12"/>
      <c r="K98" s="12"/>
      <c r="L98" s="12"/>
      <c r="M98" s="12"/>
      <c r="N98" s="46">
        <v>0.15</v>
      </c>
      <c r="O98" s="12">
        <v>93</v>
      </c>
      <c r="P98" s="12">
        <v>95</v>
      </c>
      <c r="Q98" s="12">
        <v>68</v>
      </c>
      <c r="R98" s="12"/>
      <c r="S98" s="12"/>
    </row>
    <row r="99" spans="2:19" s="47" customFormat="1" ht="12.75">
      <c r="B99" s="146">
        <v>62</v>
      </c>
      <c r="C99" s="43">
        <v>59</v>
      </c>
      <c r="D99" s="26" t="s">
        <v>117</v>
      </c>
      <c r="E99" s="26" t="s">
        <v>117</v>
      </c>
      <c r="F99" s="37" t="s">
        <v>35</v>
      </c>
      <c r="G99" s="38">
        <v>1</v>
      </c>
      <c r="H99" s="35">
        <f>I99+K99+O99+P99+Q99</f>
        <v>875</v>
      </c>
      <c r="I99" s="12">
        <v>619</v>
      </c>
      <c r="J99" s="12"/>
      <c r="K99" s="12"/>
      <c r="L99" s="12"/>
      <c r="M99" s="12"/>
      <c r="N99" s="46">
        <v>0.15</v>
      </c>
      <c r="O99" s="12">
        <v>93</v>
      </c>
      <c r="P99" s="12">
        <v>95</v>
      </c>
      <c r="Q99" s="12">
        <v>68</v>
      </c>
      <c r="R99" s="12"/>
      <c r="S99" s="12" t="s">
        <v>28</v>
      </c>
    </row>
    <row r="100" spans="2:19" s="47" customFormat="1" ht="12.75">
      <c r="B100" s="146">
        <v>63</v>
      </c>
      <c r="C100" s="43">
        <v>60</v>
      </c>
      <c r="D100" s="26" t="s">
        <v>106</v>
      </c>
      <c r="E100" s="26" t="s">
        <v>106</v>
      </c>
      <c r="F100" s="37" t="s">
        <v>35</v>
      </c>
      <c r="G100" s="38">
        <v>1</v>
      </c>
      <c r="H100" s="35">
        <f>I100+K100+O100+P100+Q100</f>
        <v>1029</v>
      </c>
      <c r="I100" s="12">
        <v>704</v>
      </c>
      <c r="J100" s="12"/>
      <c r="K100" s="12"/>
      <c r="L100" s="12"/>
      <c r="M100" s="12"/>
      <c r="N100" s="46">
        <v>0.2</v>
      </c>
      <c r="O100" s="12">
        <v>141</v>
      </c>
      <c r="P100" s="12">
        <v>107</v>
      </c>
      <c r="Q100" s="12">
        <v>77</v>
      </c>
      <c r="R100" s="12"/>
      <c r="S100" s="41"/>
    </row>
    <row r="101" spans="2:19" s="47" customFormat="1" ht="12.75">
      <c r="B101" s="146"/>
      <c r="C101" s="43"/>
      <c r="D101" s="26" t="s">
        <v>91</v>
      </c>
      <c r="E101" s="26"/>
      <c r="F101" s="37"/>
      <c r="G101" s="38"/>
      <c r="H101" s="12">
        <f>SUM(H96:H100)</f>
        <v>4560</v>
      </c>
      <c r="I101" s="12">
        <f>SUM(I96:I100)</f>
        <v>3180</v>
      </c>
      <c r="J101" s="12"/>
      <c r="K101" s="12"/>
      <c r="L101" s="12"/>
      <c r="M101" s="12"/>
      <c r="N101" s="12"/>
      <c r="O101" s="12">
        <f>SUM(O96:O100)</f>
        <v>544</v>
      </c>
      <c r="P101" s="12">
        <f>SUM(P96:P100)</f>
        <v>487</v>
      </c>
      <c r="Q101" s="12">
        <f>SUM(Q96:Q100)</f>
        <v>349</v>
      </c>
      <c r="R101" s="12"/>
      <c r="S101" s="41"/>
    </row>
    <row r="102" spans="2:19" s="47" customFormat="1" ht="12.75">
      <c r="B102" s="149"/>
      <c r="C102" s="62"/>
      <c r="D102" s="25"/>
      <c r="E102" s="25"/>
      <c r="F102" s="78"/>
      <c r="G102" s="78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4"/>
    </row>
    <row r="103" spans="2:19" s="47" customFormat="1" ht="15.75" customHeight="1">
      <c r="B103" s="149"/>
      <c r="C103" s="62"/>
      <c r="D103" s="207" t="s">
        <v>104</v>
      </c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</row>
    <row r="104" spans="2:19" s="47" customFormat="1" ht="12.75">
      <c r="B104" s="146">
        <v>64</v>
      </c>
      <c r="C104" s="43">
        <v>61</v>
      </c>
      <c r="D104" s="26" t="s">
        <v>149</v>
      </c>
      <c r="E104" s="12" t="s">
        <v>20</v>
      </c>
      <c r="F104" s="12" t="s">
        <v>21</v>
      </c>
      <c r="G104" s="12">
        <v>1</v>
      </c>
      <c r="H104" s="35">
        <f>I104+K104+O104+P104+Q104</f>
        <v>2486</v>
      </c>
      <c r="I104" s="12">
        <v>1775</v>
      </c>
      <c r="J104" s="12"/>
      <c r="K104" s="12"/>
      <c r="L104" s="12"/>
      <c r="M104" s="12"/>
      <c r="N104" s="46">
        <v>0.15</v>
      </c>
      <c r="O104" s="26">
        <v>266</v>
      </c>
      <c r="P104" s="12">
        <v>250</v>
      </c>
      <c r="Q104" s="12">
        <v>195</v>
      </c>
      <c r="R104" s="12"/>
      <c r="S104" s="12" t="s">
        <v>28</v>
      </c>
    </row>
    <row r="105" spans="2:19" s="47" customFormat="1" ht="12.75">
      <c r="B105" s="146">
        <v>65</v>
      </c>
      <c r="C105" s="43">
        <v>62</v>
      </c>
      <c r="D105" s="12" t="s">
        <v>120</v>
      </c>
      <c r="E105" s="12" t="s">
        <v>20</v>
      </c>
      <c r="F105" s="12" t="s">
        <v>21</v>
      </c>
      <c r="G105" s="12">
        <v>1</v>
      </c>
      <c r="H105" s="35">
        <f>I105+K105+O105+P105+Q105</f>
        <v>3253</v>
      </c>
      <c r="I105" s="12">
        <v>2199</v>
      </c>
      <c r="J105" s="12"/>
      <c r="K105" s="12"/>
      <c r="L105" s="12"/>
      <c r="M105" s="12"/>
      <c r="N105" s="46">
        <v>0.25</v>
      </c>
      <c r="O105" s="12">
        <v>550</v>
      </c>
      <c r="P105" s="12">
        <v>262</v>
      </c>
      <c r="Q105" s="12">
        <v>242</v>
      </c>
      <c r="R105" s="12"/>
      <c r="S105" s="58"/>
    </row>
    <row r="106" spans="2:19" s="47" customFormat="1" ht="25.5">
      <c r="B106" s="146">
        <v>66</v>
      </c>
      <c r="C106" s="43">
        <v>63</v>
      </c>
      <c r="D106" s="26" t="s">
        <v>120</v>
      </c>
      <c r="E106" s="12" t="s">
        <v>20</v>
      </c>
      <c r="F106" s="12" t="s">
        <v>21</v>
      </c>
      <c r="G106" s="12">
        <v>1</v>
      </c>
      <c r="H106" s="35">
        <f>I106+K106+O106+P106+Q106</f>
        <v>2486</v>
      </c>
      <c r="I106" s="12">
        <v>1775</v>
      </c>
      <c r="J106" s="12"/>
      <c r="K106" s="12"/>
      <c r="L106" s="12"/>
      <c r="M106" s="12"/>
      <c r="N106" s="46">
        <v>0.15</v>
      </c>
      <c r="O106" s="12">
        <v>266</v>
      </c>
      <c r="P106" s="12">
        <v>250</v>
      </c>
      <c r="Q106" s="12">
        <v>195</v>
      </c>
      <c r="R106" s="12"/>
      <c r="S106" s="65" t="s">
        <v>208</v>
      </c>
    </row>
    <row r="107" spans="2:19" s="36" customFormat="1" ht="15.75" customHeight="1">
      <c r="B107" s="146">
        <v>67</v>
      </c>
      <c r="C107" s="43">
        <v>64</v>
      </c>
      <c r="D107" s="26" t="s">
        <v>120</v>
      </c>
      <c r="E107" s="12" t="s">
        <v>20</v>
      </c>
      <c r="F107" s="12" t="s">
        <v>21</v>
      </c>
      <c r="G107" s="12">
        <v>1</v>
      </c>
      <c r="H107" s="35">
        <f>I107+K107+O107+P107+Q107</f>
        <v>1825</v>
      </c>
      <c r="I107" s="12">
        <v>1343</v>
      </c>
      <c r="J107" s="12"/>
      <c r="K107" s="12"/>
      <c r="L107" s="12"/>
      <c r="M107" s="12"/>
      <c r="N107" s="46">
        <v>0.1</v>
      </c>
      <c r="O107" s="12">
        <v>134</v>
      </c>
      <c r="P107" s="12">
        <v>200</v>
      </c>
      <c r="Q107" s="12">
        <v>148</v>
      </c>
      <c r="R107" s="12"/>
      <c r="S107" s="41"/>
    </row>
    <row r="108" spans="2:19" s="36" customFormat="1" ht="15.75" customHeight="1">
      <c r="B108" s="146">
        <v>68</v>
      </c>
      <c r="C108" s="43">
        <v>65</v>
      </c>
      <c r="D108" s="26" t="s">
        <v>120</v>
      </c>
      <c r="E108" s="12" t="s">
        <v>20</v>
      </c>
      <c r="F108" s="12" t="s">
        <v>21</v>
      </c>
      <c r="G108" s="12">
        <v>1</v>
      </c>
      <c r="H108" s="35"/>
      <c r="I108" s="12"/>
      <c r="J108" s="12"/>
      <c r="K108" s="12"/>
      <c r="L108" s="12"/>
      <c r="M108" s="12"/>
      <c r="N108" s="46"/>
      <c r="O108" s="12"/>
      <c r="P108" s="12"/>
      <c r="Q108" s="12"/>
      <c r="R108" s="12"/>
      <c r="S108" s="41" t="s">
        <v>28</v>
      </c>
    </row>
    <row r="109" spans="2:19" s="36" customFormat="1" ht="15.75" customHeight="1">
      <c r="B109" s="146">
        <v>69</v>
      </c>
      <c r="C109" s="43">
        <v>66</v>
      </c>
      <c r="D109" s="26" t="s">
        <v>143</v>
      </c>
      <c r="E109" s="12" t="s">
        <v>20</v>
      </c>
      <c r="F109" s="12"/>
      <c r="G109" s="12"/>
      <c r="H109" s="35"/>
      <c r="I109" s="12"/>
      <c r="J109" s="12"/>
      <c r="K109" s="12"/>
      <c r="L109" s="12"/>
      <c r="M109" s="12"/>
      <c r="N109" s="46"/>
      <c r="O109" s="12"/>
      <c r="P109" s="12"/>
      <c r="Q109" s="12"/>
      <c r="R109" s="12"/>
      <c r="S109" s="41" t="s">
        <v>28</v>
      </c>
    </row>
    <row r="110" spans="2:19" s="36" customFormat="1" ht="12.75">
      <c r="B110" s="146">
        <v>70</v>
      </c>
      <c r="C110" s="159"/>
      <c r="D110" s="12" t="s">
        <v>108</v>
      </c>
      <c r="E110" s="26" t="s">
        <v>20</v>
      </c>
      <c r="F110" s="12" t="s">
        <v>21</v>
      </c>
      <c r="G110" s="12">
        <v>1</v>
      </c>
      <c r="H110" s="35"/>
      <c r="I110" s="12"/>
      <c r="J110" s="12"/>
      <c r="K110" s="12"/>
      <c r="L110" s="12"/>
      <c r="M110" s="12"/>
      <c r="N110" s="46"/>
      <c r="O110" s="12"/>
      <c r="P110" s="12"/>
      <c r="Q110" s="12"/>
      <c r="R110" s="12"/>
      <c r="S110" s="41" t="s">
        <v>5</v>
      </c>
    </row>
    <row r="111" spans="2:19" s="36" customFormat="1" ht="15.75" customHeight="1">
      <c r="B111" s="146">
        <v>71</v>
      </c>
      <c r="C111" s="43">
        <v>67</v>
      </c>
      <c r="D111" s="26" t="s">
        <v>221</v>
      </c>
      <c r="E111" s="12" t="s">
        <v>20</v>
      </c>
      <c r="F111" s="12" t="s">
        <v>21</v>
      </c>
      <c r="G111" s="12">
        <v>1</v>
      </c>
      <c r="H111" s="35"/>
      <c r="I111" s="12"/>
      <c r="J111" s="12"/>
      <c r="K111" s="12"/>
      <c r="L111" s="12"/>
      <c r="M111" s="12"/>
      <c r="N111" s="46"/>
      <c r="O111" s="12"/>
      <c r="P111" s="12"/>
      <c r="Q111" s="12"/>
      <c r="R111" s="12"/>
      <c r="S111" s="41"/>
    </row>
    <row r="112" spans="2:23" s="47" customFormat="1" ht="12.75">
      <c r="B112" s="146">
        <v>72</v>
      </c>
      <c r="C112" s="43">
        <v>68</v>
      </c>
      <c r="D112" s="12" t="s">
        <v>130</v>
      </c>
      <c r="E112" s="26" t="s">
        <v>37</v>
      </c>
      <c r="F112" s="12" t="s">
        <v>21</v>
      </c>
      <c r="G112" s="12">
        <v>1</v>
      </c>
      <c r="H112" s="41">
        <f>I112+K112+O112+P112+Q112+R112</f>
        <v>2278</v>
      </c>
      <c r="I112" s="12">
        <v>1773</v>
      </c>
      <c r="J112" s="12"/>
      <c r="K112" s="12"/>
      <c r="L112" s="12"/>
      <c r="M112" s="12"/>
      <c r="N112" s="46">
        <v>0.15</v>
      </c>
      <c r="O112" s="12">
        <v>178</v>
      </c>
      <c r="P112" s="12">
        <v>132</v>
      </c>
      <c r="Q112" s="12">
        <v>195</v>
      </c>
      <c r="R112" s="12"/>
      <c r="S112" s="41" t="s">
        <v>28</v>
      </c>
      <c r="T112" s="36"/>
      <c r="U112" s="36"/>
      <c r="V112" s="36"/>
      <c r="W112" s="36"/>
    </row>
    <row r="113" spans="2:20" s="47" customFormat="1" ht="12.75">
      <c r="B113" s="146">
        <v>73</v>
      </c>
      <c r="C113" s="43">
        <v>69</v>
      </c>
      <c r="D113" s="12" t="s">
        <v>130</v>
      </c>
      <c r="E113" s="26" t="s">
        <v>37</v>
      </c>
      <c r="F113" s="12" t="s">
        <v>21</v>
      </c>
      <c r="G113" s="12">
        <v>1</v>
      </c>
      <c r="H113" s="35">
        <f>I113+K113+O113+P113+Q113</f>
        <v>1929</v>
      </c>
      <c r="I113" s="12">
        <v>1328</v>
      </c>
      <c r="J113" s="12"/>
      <c r="K113" s="12"/>
      <c r="L113" s="12"/>
      <c r="M113" s="12"/>
      <c r="N113" s="46">
        <v>0.25</v>
      </c>
      <c r="O113" s="12">
        <v>332</v>
      </c>
      <c r="P113" s="12">
        <v>123</v>
      </c>
      <c r="Q113" s="12">
        <v>146</v>
      </c>
      <c r="R113" s="12"/>
      <c r="S113" s="41"/>
      <c r="T113" s="36"/>
    </row>
    <row r="114" spans="2:19" s="47" customFormat="1" ht="12.75">
      <c r="B114" s="146"/>
      <c r="C114" s="43"/>
      <c r="D114" s="12" t="s">
        <v>246</v>
      </c>
      <c r="E114" s="12"/>
      <c r="F114" s="12"/>
      <c r="G114" s="12"/>
      <c r="H114" s="12">
        <f>SUM(H105:H105)</f>
        <v>3253</v>
      </c>
      <c r="I114" s="12">
        <f>SUM(I105:I105)</f>
        <v>2199</v>
      </c>
      <c r="J114" s="12"/>
      <c r="K114" s="12"/>
      <c r="L114" s="12"/>
      <c r="M114" s="12"/>
      <c r="N114" s="12"/>
      <c r="O114" s="12">
        <f>SUM(O105:O105)</f>
        <v>550</v>
      </c>
      <c r="P114" s="12">
        <f>SUM(P105:P105)</f>
        <v>262</v>
      </c>
      <c r="Q114" s="12">
        <f>SUM(Q105:Q105)</f>
        <v>242</v>
      </c>
      <c r="R114" s="12"/>
      <c r="S114" s="41"/>
    </row>
    <row r="115" spans="2:19" s="47" customFormat="1" ht="12.75">
      <c r="B115" s="149"/>
      <c r="C115" s="62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4"/>
    </row>
    <row r="116" spans="2:19" s="47" customFormat="1" ht="12.75">
      <c r="B116" s="149"/>
      <c r="C116" s="62"/>
      <c r="D116" s="67" t="s">
        <v>32</v>
      </c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2:19" s="47" customFormat="1" ht="12.75">
      <c r="B117" s="146">
        <v>74</v>
      </c>
      <c r="C117" s="43">
        <v>70</v>
      </c>
      <c r="D117" s="12" t="s">
        <v>180</v>
      </c>
      <c r="E117" s="12" t="s">
        <v>25</v>
      </c>
      <c r="F117" s="12" t="s">
        <v>26</v>
      </c>
      <c r="G117" s="12">
        <v>1</v>
      </c>
      <c r="H117" s="3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41" t="s">
        <v>28</v>
      </c>
    </row>
    <row r="118" spans="2:19" s="47" customFormat="1" ht="12.75">
      <c r="B118" s="146">
        <v>75</v>
      </c>
      <c r="C118" s="43">
        <v>71</v>
      </c>
      <c r="D118" s="26" t="s">
        <v>121</v>
      </c>
      <c r="E118" s="12" t="s">
        <v>25</v>
      </c>
      <c r="F118" s="12" t="s">
        <v>26</v>
      </c>
      <c r="G118" s="12">
        <v>1</v>
      </c>
      <c r="H118" s="35">
        <f aca="true" t="shared" si="3" ref="H118:H124">I118+K118+O118+P118+Q118</f>
        <v>2131</v>
      </c>
      <c r="I118" s="12">
        <v>1368</v>
      </c>
      <c r="J118" s="46">
        <v>0.08</v>
      </c>
      <c r="K118" s="12">
        <v>109</v>
      </c>
      <c r="L118" s="12"/>
      <c r="M118" s="12"/>
      <c r="N118" s="46">
        <v>0.25</v>
      </c>
      <c r="O118" s="12">
        <v>369</v>
      </c>
      <c r="P118" s="12">
        <v>123</v>
      </c>
      <c r="Q118" s="12">
        <v>162</v>
      </c>
      <c r="R118" s="12"/>
      <c r="S118" s="41" t="s">
        <v>167</v>
      </c>
    </row>
    <row r="119" spans="2:19" s="47" customFormat="1" ht="12.75">
      <c r="B119" s="146">
        <v>76</v>
      </c>
      <c r="C119" s="43">
        <v>72</v>
      </c>
      <c r="D119" s="26" t="s">
        <v>122</v>
      </c>
      <c r="E119" s="12" t="s">
        <v>25</v>
      </c>
      <c r="F119" s="12" t="s">
        <v>26</v>
      </c>
      <c r="G119" s="12">
        <v>1</v>
      </c>
      <c r="H119" s="35">
        <f t="shared" si="3"/>
        <v>1983</v>
      </c>
      <c r="I119" s="12">
        <v>1368</v>
      </c>
      <c r="J119" s="12"/>
      <c r="K119" s="12"/>
      <c r="L119" s="12"/>
      <c r="M119" s="12"/>
      <c r="N119" s="46">
        <v>0.25</v>
      </c>
      <c r="O119" s="12">
        <v>342</v>
      </c>
      <c r="P119" s="12">
        <v>123</v>
      </c>
      <c r="Q119" s="12">
        <v>150</v>
      </c>
      <c r="R119" s="12"/>
      <c r="S119" s="41"/>
    </row>
    <row r="120" spans="2:19" s="36" customFormat="1" ht="12.75">
      <c r="B120" s="146">
        <v>77</v>
      </c>
      <c r="C120" s="43">
        <v>73</v>
      </c>
      <c r="D120" s="26" t="s">
        <v>121</v>
      </c>
      <c r="E120" s="12" t="s">
        <v>25</v>
      </c>
      <c r="F120" s="12" t="s">
        <v>26</v>
      </c>
      <c r="G120" s="12">
        <v>1</v>
      </c>
      <c r="H120" s="35">
        <f t="shared" si="3"/>
        <v>1846</v>
      </c>
      <c r="I120" s="12">
        <v>1368</v>
      </c>
      <c r="J120" s="12"/>
      <c r="K120" s="12"/>
      <c r="L120" s="12"/>
      <c r="M120" s="12"/>
      <c r="N120" s="46">
        <v>0.15</v>
      </c>
      <c r="O120" s="12">
        <v>205</v>
      </c>
      <c r="P120" s="12">
        <v>123</v>
      </c>
      <c r="Q120" s="12">
        <v>150</v>
      </c>
      <c r="R120" s="12"/>
      <c r="S120" s="41"/>
    </row>
    <row r="121" spans="2:19" s="36" customFormat="1" ht="12.75">
      <c r="B121" s="146">
        <v>78</v>
      </c>
      <c r="C121" s="43">
        <v>74</v>
      </c>
      <c r="D121" s="26" t="s">
        <v>121</v>
      </c>
      <c r="E121" s="12" t="s">
        <v>25</v>
      </c>
      <c r="F121" s="12" t="s">
        <v>26</v>
      </c>
      <c r="G121" s="12">
        <v>1</v>
      </c>
      <c r="H121" s="35">
        <f t="shared" si="3"/>
        <v>1778</v>
      </c>
      <c r="I121" s="12">
        <v>1368</v>
      </c>
      <c r="J121" s="12"/>
      <c r="K121" s="12"/>
      <c r="L121" s="12"/>
      <c r="M121" s="12"/>
      <c r="N121" s="46">
        <v>0.1</v>
      </c>
      <c r="O121" s="12">
        <v>137</v>
      </c>
      <c r="P121" s="12">
        <v>123</v>
      </c>
      <c r="Q121" s="12">
        <v>150</v>
      </c>
      <c r="R121" s="12"/>
      <c r="S121" s="41"/>
    </row>
    <row r="122" spans="2:19" s="47" customFormat="1" ht="12.75">
      <c r="B122" s="146">
        <v>79</v>
      </c>
      <c r="C122" s="43">
        <v>75</v>
      </c>
      <c r="D122" s="26" t="s">
        <v>121</v>
      </c>
      <c r="E122" s="12" t="s">
        <v>25</v>
      </c>
      <c r="F122" s="12" t="s">
        <v>26</v>
      </c>
      <c r="G122" s="12">
        <v>1</v>
      </c>
      <c r="H122" s="35">
        <f t="shared" si="3"/>
        <v>1983</v>
      </c>
      <c r="I122" s="12">
        <v>1368</v>
      </c>
      <c r="J122" s="12"/>
      <c r="K122" s="12"/>
      <c r="L122" s="12"/>
      <c r="M122" s="12"/>
      <c r="N122" s="46">
        <v>0.25</v>
      </c>
      <c r="O122" s="12">
        <v>342</v>
      </c>
      <c r="P122" s="12">
        <v>123</v>
      </c>
      <c r="Q122" s="12">
        <v>150</v>
      </c>
      <c r="R122" s="12"/>
      <c r="S122" s="41"/>
    </row>
    <row r="123" spans="2:19" s="47" customFormat="1" ht="12.75">
      <c r="B123" s="146">
        <v>80</v>
      </c>
      <c r="C123" s="43">
        <v>76</v>
      </c>
      <c r="D123" s="26" t="s">
        <v>123</v>
      </c>
      <c r="E123" s="12" t="s">
        <v>25</v>
      </c>
      <c r="F123" s="12" t="s">
        <v>26</v>
      </c>
      <c r="G123" s="12">
        <v>1</v>
      </c>
      <c r="H123" s="35"/>
      <c r="I123" s="12"/>
      <c r="J123" s="12"/>
      <c r="K123" s="12"/>
      <c r="L123" s="12"/>
      <c r="M123" s="12"/>
      <c r="N123" s="46"/>
      <c r="O123" s="12"/>
      <c r="P123" s="12"/>
      <c r="Q123" s="12"/>
      <c r="R123" s="12"/>
      <c r="S123" s="41"/>
    </row>
    <row r="124" spans="2:19" s="36" customFormat="1" ht="12.75">
      <c r="B124" s="146">
        <v>81</v>
      </c>
      <c r="C124" s="43">
        <v>77</v>
      </c>
      <c r="D124" s="26" t="s">
        <v>124</v>
      </c>
      <c r="E124" s="12" t="s">
        <v>25</v>
      </c>
      <c r="F124" s="12" t="s">
        <v>26</v>
      </c>
      <c r="G124" s="12">
        <v>1</v>
      </c>
      <c r="H124" s="35">
        <f t="shared" si="3"/>
        <v>867</v>
      </c>
      <c r="I124" s="35">
        <v>630</v>
      </c>
      <c r="J124" s="92"/>
      <c r="K124" s="12"/>
      <c r="L124" s="12"/>
      <c r="M124" s="12"/>
      <c r="N124" s="48">
        <v>0.1</v>
      </c>
      <c r="O124" s="26">
        <v>63</v>
      </c>
      <c r="P124" s="12">
        <v>105</v>
      </c>
      <c r="Q124" s="12">
        <v>69</v>
      </c>
      <c r="R124" s="12"/>
      <c r="S124" s="41"/>
    </row>
    <row r="125" spans="2:19" s="47" customFormat="1" ht="12.75">
      <c r="B125" s="146">
        <v>82</v>
      </c>
      <c r="C125" s="43">
        <v>78</v>
      </c>
      <c r="D125" s="26" t="s">
        <v>125</v>
      </c>
      <c r="E125" s="12" t="s">
        <v>25</v>
      </c>
      <c r="F125" s="12" t="s">
        <v>26</v>
      </c>
      <c r="G125" s="12">
        <v>1</v>
      </c>
      <c r="H125" s="35"/>
      <c r="I125" s="35"/>
      <c r="J125" s="92"/>
      <c r="K125" s="12"/>
      <c r="L125" s="12"/>
      <c r="M125" s="12"/>
      <c r="N125" s="48"/>
      <c r="O125" s="26"/>
      <c r="P125" s="12"/>
      <c r="Q125" s="12"/>
      <c r="R125" s="12"/>
      <c r="S125" s="41" t="s">
        <v>28</v>
      </c>
    </row>
    <row r="126" spans="2:19" s="47" customFormat="1" ht="12.75">
      <c r="B126" s="146">
        <v>83</v>
      </c>
      <c r="C126" s="43">
        <v>79</v>
      </c>
      <c r="D126" s="26" t="s">
        <v>121</v>
      </c>
      <c r="E126" s="12" t="s">
        <v>25</v>
      </c>
      <c r="F126" s="12" t="s">
        <v>26</v>
      </c>
      <c r="G126" s="12">
        <v>1</v>
      </c>
      <c r="H126" s="35">
        <f>I126+K126+O126+P126+Q126</f>
        <v>1983</v>
      </c>
      <c r="I126" s="12">
        <v>1368</v>
      </c>
      <c r="J126" s="12"/>
      <c r="K126" s="12"/>
      <c r="L126" s="12"/>
      <c r="M126" s="12"/>
      <c r="N126" s="46">
        <v>0.25</v>
      </c>
      <c r="O126" s="12">
        <v>342</v>
      </c>
      <c r="P126" s="12">
        <v>123</v>
      </c>
      <c r="Q126" s="12">
        <v>150</v>
      </c>
      <c r="R126" s="12"/>
      <c r="S126" s="41"/>
    </row>
    <row r="127" spans="2:19" s="47" customFormat="1" ht="12.75">
      <c r="B127" s="146">
        <v>84</v>
      </c>
      <c r="C127" s="43">
        <v>80</v>
      </c>
      <c r="D127" s="26" t="s">
        <v>121</v>
      </c>
      <c r="E127" s="12" t="s">
        <v>25</v>
      </c>
      <c r="F127" s="12" t="s">
        <v>26</v>
      </c>
      <c r="G127" s="12">
        <v>1</v>
      </c>
      <c r="H127" s="93">
        <f>I127+K127+O127+P127+Q127</f>
        <v>1983</v>
      </c>
      <c r="I127" s="94">
        <v>1368</v>
      </c>
      <c r="J127" s="94"/>
      <c r="K127" s="94"/>
      <c r="L127" s="94"/>
      <c r="M127" s="94"/>
      <c r="N127" s="95">
        <v>0.25</v>
      </c>
      <c r="O127" s="94">
        <v>342</v>
      </c>
      <c r="P127" s="94">
        <v>123</v>
      </c>
      <c r="Q127" s="94">
        <v>150</v>
      </c>
      <c r="R127" s="94"/>
      <c r="S127" s="96"/>
    </row>
    <row r="128" spans="2:19" s="47" customFormat="1" ht="12.75">
      <c r="B128" s="146">
        <v>85</v>
      </c>
      <c r="C128" s="43">
        <v>81</v>
      </c>
      <c r="D128" s="26" t="s">
        <v>121</v>
      </c>
      <c r="E128" s="12" t="s">
        <v>25</v>
      </c>
      <c r="F128" s="12" t="s">
        <v>26</v>
      </c>
      <c r="G128" s="12">
        <v>1</v>
      </c>
      <c r="H128" s="93"/>
      <c r="I128" s="94"/>
      <c r="J128" s="94"/>
      <c r="K128" s="94"/>
      <c r="L128" s="94"/>
      <c r="M128" s="94"/>
      <c r="N128" s="95"/>
      <c r="O128" s="94"/>
      <c r="P128" s="94"/>
      <c r="Q128" s="94"/>
      <c r="R128" s="94"/>
      <c r="S128" s="96"/>
    </row>
    <row r="129" spans="2:19" s="36" customFormat="1" ht="12.75">
      <c r="B129" s="146">
        <v>86</v>
      </c>
      <c r="C129" s="43">
        <v>82</v>
      </c>
      <c r="D129" s="26" t="s">
        <v>121</v>
      </c>
      <c r="E129" s="12" t="s">
        <v>25</v>
      </c>
      <c r="F129" s="12" t="s">
        <v>26</v>
      </c>
      <c r="G129" s="12">
        <v>1</v>
      </c>
      <c r="H129" s="35"/>
      <c r="I129" s="12"/>
      <c r="J129" s="12"/>
      <c r="K129" s="12"/>
      <c r="L129" s="12"/>
      <c r="M129" s="12"/>
      <c r="N129" s="46"/>
      <c r="O129" s="12"/>
      <c r="P129" s="12"/>
      <c r="Q129" s="12"/>
      <c r="R129" s="12"/>
      <c r="S129" s="41"/>
    </row>
    <row r="130" spans="2:19" s="47" customFormat="1" ht="12.75">
      <c r="B130" s="146">
        <v>87</v>
      </c>
      <c r="C130" s="43">
        <v>83</v>
      </c>
      <c r="D130" s="26" t="s">
        <v>127</v>
      </c>
      <c r="E130" s="12" t="s">
        <v>25</v>
      </c>
      <c r="F130" s="12" t="s">
        <v>26</v>
      </c>
      <c r="G130" s="12">
        <v>1</v>
      </c>
      <c r="H130" s="93"/>
      <c r="I130" s="94"/>
      <c r="J130" s="94"/>
      <c r="K130" s="94"/>
      <c r="L130" s="94"/>
      <c r="M130" s="94"/>
      <c r="N130" s="95"/>
      <c r="O130" s="94"/>
      <c r="P130" s="94"/>
      <c r="Q130" s="94"/>
      <c r="R130" s="94"/>
      <c r="S130" s="96"/>
    </row>
    <row r="131" spans="2:19" s="47" customFormat="1" ht="12.75">
      <c r="B131" s="146">
        <v>88</v>
      </c>
      <c r="C131" s="43">
        <v>84</v>
      </c>
      <c r="D131" s="26" t="s">
        <v>185</v>
      </c>
      <c r="E131" s="12" t="s">
        <v>25</v>
      </c>
      <c r="F131" s="12" t="s">
        <v>26</v>
      </c>
      <c r="G131" s="12">
        <v>1</v>
      </c>
      <c r="H131" s="35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41" t="s">
        <v>28</v>
      </c>
    </row>
    <row r="132" spans="2:20" s="47" customFormat="1" ht="12.75">
      <c r="B132" s="146">
        <v>89</v>
      </c>
      <c r="C132" s="43"/>
      <c r="D132" s="26" t="s">
        <v>185</v>
      </c>
      <c r="E132" s="12" t="s">
        <v>25</v>
      </c>
      <c r="F132" s="12" t="s">
        <v>26</v>
      </c>
      <c r="G132" s="12">
        <v>1</v>
      </c>
      <c r="H132" s="35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41" t="s">
        <v>28</v>
      </c>
      <c r="T132" s="36"/>
    </row>
    <row r="133" spans="2:20" s="47" customFormat="1" ht="12.75">
      <c r="B133" s="146">
        <v>90</v>
      </c>
      <c r="C133" s="43"/>
      <c r="D133" s="26" t="s">
        <v>185</v>
      </c>
      <c r="E133" s="12" t="s">
        <v>25</v>
      </c>
      <c r="F133" s="12" t="s">
        <v>26</v>
      </c>
      <c r="G133" s="12">
        <v>1</v>
      </c>
      <c r="H133" s="35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41" t="s">
        <v>28</v>
      </c>
      <c r="T133" s="36"/>
    </row>
    <row r="134" spans="2:20" s="47" customFormat="1" ht="12.75">
      <c r="B134" s="146">
        <v>91</v>
      </c>
      <c r="C134" s="43"/>
      <c r="D134" s="26" t="s">
        <v>185</v>
      </c>
      <c r="E134" s="12" t="s">
        <v>25</v>
      </c>
      <c r="F134" s="12" t="s">
        <v>26</v>
      </c>
      <c r="G134" s="12">
        <v>1</v>
      </c>
      <c r="H134" s="35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41" t="s">
        <v>28</v>
      </c>
      <c r="T134" s="36"/>
    </row>
    <row r="135" spans="2:20" s="47" customFormat="1" ht="12.75">
      <c r="B135" s="146">
        <v>92</v>
      </c>
      <c r="C135" s="43"/>
      <c r="D135" s="26" t="s">
        <v>185</v>
      </c>
      <c r="E135" s="12" t="s">
        <v>25</v>
      </c>
      <c r="F135" s="12" t="s">
        <v>26</v>
      </c>
      <c r="G135" s="12">
        <v>1</v>
      </c>
      <c r="H135" s="35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41" t="s">
        <v>28</v>
      </c>
      <c r="T135" s="36"/>
    </row>
    <row r="136" spans="2:20" s="47" customFormat="1" ht="12.75">
      <c r="B136" s="146">
        <v>93</v>
      </c>
      <c r="C136" s="43"/>
      <c r="D136" s="26" t="s">
        <v>185</v>
      </c>
      <c r="E136" s="12" t="s">
        <v>25</v>
      </c>
      <c r="F136" s="12" t="s">
        <v>26</v>
      </c>
      <c r="G136" s="12">
        <v>1</v>
      </c>
      <c r="H136" s="35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41" t="s">
        <v>28</v>
      </c>
      <c r="T136" s="36"/>
    </row>
    <row r="137" spans="2:20" s="47" customFormat="1" ht="12.75">
      <c r="B137" s="146">
        <v>94</v>
      </c>
      <c r="C137" s="43"/>
      <c r="D137" s="26" t="s">
        <v>185</v>
      </c>
      <c r="E137" s="12" t="s">
        <v>25</v>
      </c>
      <c r="F137" s="12" t="s">
        <v>26</v>
      </c>
      <c r="G137" s="12">
        <v>1</v>
      </c>
      <c r="H137" s="35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41" t="s">
        <v>28</v>
      </c>
      <c r="T137" s="36"/>
    </row>
    <row r="138" spans="2:20" s="47" customFormat="1" ht="12.75">
      <c r="B138" s="146">
        <v>95</v>
      </c>
      <c r="C138" s="43"/>
      <c r="D138" s="26" t="s">
        <v>185</v>
      </c>
      <c r="E138" s="12" t="s">
        <v>25</v>
      </c>
      <c r="F138" s="12" t="s">
        <v>26</v>
      </c>
      <c r="G138" s="12">
        <v>1</v>
      </c>
      <c r="H138" s="35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41" t="s">
        <v>28</v>
      </c>
      <c r="T138" s="36"/>
    </row>
    <row r="139" spans="2:19" s="47" customFormat="1" ht="26.25" customHeight="1">
      <c r="B139" s="146">
        <v>96</v>
      </c>
      <c r="C139" s="43">
        <v>85</v>
      </c>
      <c r="D139" s="26" t="s">
        <v>186</v>
      </c>
      <c r="E139" s="26" t="s">
        <v>187</v>
      </c>
      <c r="F139" s="12" t="s">
        <v>41</v>
      </c>
      <c r="G139" s="12"/>
      <c r="H139" s="35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41" t="s">
        <v>28</v>
      </c>
    </row>
    <row r="140" spans="2:19" s="47" customFormat="1" ht="12.75">
      <c r="B140" s="146"/>
      <c r="C140" s="43"/>
      <c r="D140" s="26" t="s">
        <v>247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41"/>
    </row>
    <row r="141" spans="2:19" s="47" customFormat="1" ht="12.75">
      <c r="B141" s="149"/>
      <c r="C141" s="62"/>
      <c r="D141" s="25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4"/>
    </row>
    <row r="142" spans="2:19" s="47" customFormat="1" ht="12.75">
      <c r="B142" s="149"/>
      <c r="C142" s="62"/>
      <c r="D142" s="25" t="s">
        <v>33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2:19" s="47" customFormat="1" ht="15" customHeight="1">
      <c r="B143" s="149"/>
      <c r="C143" s="62"/>
      <c r="D143" s="181" t="s">
        <v>98</v>
      </c>
      <c r="E143" s="181"/>
      <c r="F143" s="181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</row>
    <row r="144" spans="2:19" s="36" customFormat="1" ht="12.75">
      <c r="B144" s="146">
        <v>97</v>
      </c>
      <c r="C144" s="43">
        <v>86</v>
      </c>
      <c r="D144" s="26" t="s">
        <v>151</v>
      </c>
      <c r="E144" s="26" t="s">
        <v>150</v>
      </c>
      <c r="F144" s="37" t="s">
        <v>35</v>
      </c>
      <c r="G144" s="38">
        <v>1</v>
      </c>
      <c r="H144" s="35">
        <f>I144+K144+O144+P144+Q144</f>
        <v>1025</v>
      </c>
      <c r="I144" s="39">
        <v>681</v>
      </c>
      <c r="J144" s="12"/>
      <c r="K144" s="12"/>
      <c r="L144" s="12"/>
      <c r="M144" s="12"/>
      <c r="N144" s="48">
        <v>0.25</v>
      </c>
      <c r="O144" s="49">
        <v>170</v>
      </c>
      <c r="P144" s="12">
        <v>99</v>
      </c>
      <c r="Q144" s="12">
        <v>75</v>
      </c>
      <c r="R144" s="12"/>
      <c r="S144" s="41"/>
    </row>
    <row r="145" spans="2:19" s="36" customFormat="1" ht="12.75">
      <c r="B145" s="146">
        <v>98</v>
      </c>
      <c r="C145" s="43">
        <v>87</v>
      </c>
      <c r="D145" s="26" t="s">
        <v>152</v>
      </c>
      <c r="E145" s="26" t="s">
        <v>150</v>
      </c>
      <c r="F145" s="37" t="s">
        <v>35</v>
      </c>
      <c r="G145" s="38">
        <v>1</v>
      </c>
      <c r="H145" s="35">
        <f aca="true" t="shared" si="4" ref="H145:H150">I145+K145+O145+P145+Q145</f>
        <v>1025</v>
      </c>
      <c r="I145" s="39">
        <v>681</v>
      </c>
      <c r="J145" s="12"/>
      <c r="K145" s="12"/>
      <c r="L145" s="12"/>
      <c r="M145" s="12"/>
      <c r="N145" s="48">
        <v>0.25</v>
      </c>
      <c r="O145" s="49">
        <v>170</v>
      </c>
      <c r="P145" s="12">
        <v>99</v>
      </c>
      <c r="Q145" s="12">
        <v>75</v>
      </c>
      <c r="R145" s="12"/>
      <c r="S145" s="41" t="s">
        <v>28</v>
      </c>
    </row>
    <row r="146" spans="2:19" s="36" customFormat="1" ht="12.75">
      <c r="B146" s="146">
        <v>99</v>
      </c>
      <c r="C146" s="43">
        <v>88</v>
      </c>
      <c r="D146" s="26" t="s">
        <v>151</v>
      </c>
      <c r="E146" s="26" t="s">
        <v>150</v>
      </c>
      <c r="F146" s="37" t="s">
        <v>35</v>
      </c>
      <c r="G146" s="38">
        <v>1</v>
      </c>
      <c r="H146" s="35">
        <f t="shared" si="4"/>
        <v>923</v>
      </c>
      <c r="I146" s="39">
        <v>681</v>
      </c>
      <c r="J146" s="12"/>
      <c r="K146" s="12"/>
      <c r="L146" s="12"/>
      <c r="M146" s="12"/>
      <c r="N146" s="48">
        <v>0.15</v>
      </c>
      <c r="O146" s="38">
        <v>68</v>
      </c>
      <c r="P146" s="12">
        <v>99</v>
      </c>
      <c r="Q146" s="12">
        <v>75</v>
      </c>
      <c r="R146" s="12"/>
      <c r="S146" s="41"/>
    </row>
    <row r="147" spans="2:19" s="36" customFormat="1" ht="12.75">
      <c r="B147" s="146">
        <v>100</v>
      </c>
      <c r="C147" s="43">
        <v>89</v>
      </c>
      <c r="D147" s="26" t="s">
        <v>153</v>
      </c>
      <c r="E147" s="26" t="s">
        <v>150</v>
      </c>
      <c r="F147" s="37" t="s">
        <v>35</v>
      </c>
      <c r="G147" s="38">
        <v>1</v>
      </c>
      <c r="H147" s="35">
        <f t="shared" si="4"/>
        <v>1025</v>
      </c>
      <c r="I147" s="39">
        <v>681</v>
      </c>
      <c r="J147" s="12"/>
      <c r="K147" s="12"/>
      <c r="L147" s="12"/>
      <c r="M147" s="12"/>
      <c r="N147" s="48">
        <v>0.25</v>
      </c>
      <c r="O147" s="49">
        <v>170</v>
      </c>
      <c r="P147" s="12">
        <v>99</v>
      </c>
      <c r="Q147" s="12">
        <v>75</v>
      </c>
      <c r="R147" s="12"/>
      <c r="S147" s="41" t="s">
        <v>28</v>
      </c>
    </row>
    <row r="148" spans="2:20" s="47" customFormat="1" ht="12.75">
      <c r="B148" s="146">
        <v>101</v>
      </c>
      <c r="C148" s="43">
        <v>90</v>
      </c>
      <c r="D148" s="26" t="s">
        <v>151</v>
      </c>
      <c r="E148" s="26" t="s">
        <v>150</v>
      </c>
      <c r="F148" s="37" t="s">
        <v>35</v>
      </c>
      <c r="G148" s="38">
        <v>1</v>
      </c>
      <c r="H148" s="35">
        <f t="shared" si="4"/>
        <v>1025</v>
      </c>
      <c r="I148" s="39">
        <v>681</v>
      </c>
      <c r="J148" s="12"/>
      <c r="K148" s="12"/>
      <c r="L148" s="12"/>
      <c r="M148" s="12"/>
      <c r="N148" s="48">
        <v>0.25</v>
      </c>
      <c r="O148" s="49">
        <v>170</v>
      </c>
      <c r="P148" s="12">
        <v>99</v>
      </c>
      <c r="Q148" s="12">
        <v>75</v>
      </c>
      <c r="R148" s="12"/>
      <c r="S148" s="41" t="s">
        <v>28</v>
      </c>
      <c r="T148" s="36"/>
    </row>
    <row r="149" spans="2:19" s="47" customFormat="1" ht="12.75">
      <c r="B149" s="146">
        <v>102</v>
      </c>
      <c r="C149" s="43">
        <v>91</v>
      </c>
      <c r="D149" s="26" t="s">
        <v>151</v>
      </c>
      <c r="E149" s="26" t="s">
        <v>150</v>
      </c>
      <c r="F149" s="37" t="s">
        <v>35</v>
      </c>
      <c r="G149" s="38">
        <v>1</v>
      </c>
      <c r="H149" s="35">
        <f t="shared" si="4"/>
        <v>991</v>
      </c>
      <c r="I149" s="39">
        <v>681</v>
      </c>
      <c r="J149" s="12"/>
      <c r="K149" s="12"/>
      <c r="L149" s="12"/>
      <c r="M149" s="12"/>
      <c r="N149" s="48">
        <v>0.2</v>
      </c>
      <c r="O149" s="38">
        <v>136</v>
      </c>
      <c r="P149" s="12">
        <v>99</v>
      </c>
      <c r="Q149" s="12">
        <v>75</v>
      </c>
      <c r="R149" s="12"/>
      <c r="S149" s="41"/>
    </row>
    <row r="150" spans="2:19" s="47" customFormat="1" ht="12.75">
      <c r="B150" s="146">
        <v>103</v>
      </c>
      <c r="C150" s="43">
        <v>92</v>
      </c>
      <c r="D150" s="26" t="s">
        <v>151</v>
      </c>
      <c r="E150" s="26" t="s">
        <v>150</v>
      </c>
      <c r="F150" s="37" t="s">
        <v>35</v>
      </c>
      <c r="G150" s="38">
        <v>1</v>
      </c>
      <c r="H150" s="35">
        <f t="shared" si="4"/>
        <v>957</v>
      </c>
      <c r="I150" s="39">
        <v>681</v>
      </c>
      <c r="J150" s="12"/>
      <c r="K150" s="12"/>
      <c r="L150" s="12"/>
      <c r="M150" s="12"/>
      <c r="N150" s="48">
        <v>0.15</v>
      </c>
      <c r="O150" s="38">
        <v>102</v>
      </c>
      <c r="P150" s="12">
        <v>99</v>
      </c>
      <c r="Q150" s="12">
        <v>75</v>
      </c>
      <c r="R150" s="12"/>
      <c r="S150" s="41"/>
    </row>
    <row r="151" spans="2:19" s="36" customFormat="1" ht="25.5">
      <c r="B151" s="146">
        <v>104</v>
      </c>
      <c r="C151" s="43">
        <v>93</v>
      </c>
      <c r="D151" s="26" t="s">
        <v>157</v>
      </c>
      <c r="E151" s="26" t="s">
        <v>158</v>
      </c>
      <c r="F151" s="37" t="s">
        <v>35</v>
      </c>
      <c r="G151" s="38">
        <v>1</v>
      </c>
      <c r="H151" s="35">
        <f>I151+K151+O151+P151+Q151</f>
        <v>988</v>
      </c>
      <c r="I151" s="50">
        <v>657</v>
      </c>
      <c r="J151" s="12"/>
      <c r="K151" s="12"/>
      <c r="L151" s="12"/>
      <c r="M151" s="12"/>
      <c r="N151" s="46">
        <v>0.25</v>
      </c>
      <c r="O151" s="12">
        <v>164</v>
      </c>
      <c r="P151" s="12">
        <v>95</v>
      </c>
      <c r="Q151" s="12">
        <v>72</v>
      </c>
      <c r="R151" s="12"/>
      <c r="S151" s="55" t="s">
        <v>155</v>
      </c>
    </row>
    <row r="152" spans="2:19" s="51" customFormat="1" ht="12.75">
      <c r="B152" s="146">
        <v>105</v>
      </c>
      <c r="C152" s="43">
        <v>94</v>
      </c>
      <c r="D152" s="26" t="s">
        <v>150</v>
      </c>
      <c r="E152" s="26" t="s">
        <v>34</v>
      </c>
      <c r="F152" s="37" t="s">
        <v>35</v>
      </c>
      <c r="G152" s="38">
        <v>1</v>
      </c>
      <c r="H152" s="35"/>
      <c r="I152" s="50"/>
      <c r="J152" s="12"/>
      <c r="K152" s="12"/>
      <c r="L152" s="12"/>
      <c r="M152" s="12"/>
      <c r="N152" s="46"/>
      <c r="O152" s="12"/>
      <c r="P152" s="12"/>
      <c r="Q152" s="12"/>
      <c r="R152" s="12"/>
      <c r="S152" s="41"/>
    </row>
    <row r="153" spans="2:19" s="51" customFormat="1" ht="12.75">
      <c r="B153" s="146">
        <v>106</v>
      </c>
      <c r="C153" s="43">
        <v>95</v>
      </c>
      <c r="D153" s="26" t="s">
        <v>150</v>
      </c>
      <c r="E153" s="26" t="s">
        <v>34</v>
      </c>
      <c r="F153" s="37" t="s">
        <v>35</v>
      </c>
      <c r="G153" s="38">
        <v>1</v>
      </c>
      <c r="H153" s="35">
        <f>I153+K153+O153+P153+Q153</f>
        <v>957</v>
      </c>
      <c r="I153" s="39">
        <v>681</v>
      </c>
      <c r="J153" s="12"/>
      <c r="K153" s="12"/>
      <c r="L153" s="12"/>
      <c r="M153" s="12"/>
      <c r="N153" s="48">
        <v>0.15</v>
      </c>
      <c r="O153" s="38">
        <v>102</v>
      </c>
      <c r="P153" s="12">
        <v>99</v>
      </c>
      <c r="Q153" s="12">
        <v>75</v>
      </c>
      <c r="R153" s="12"/>
      <c r="S153" s="41"/>
    </row>
    <row r="154" spans="2:19" s="51" customFormat="1" ht="12.75">
      <c r="B154" s="146">
        <v>107</v>
      </c>
      <c r="C154" s="43">
        <v>96</v>
      </c>
      <c r="D154" s="26" t="s">
        <v>150</v>
      </c>
      <c r="E154" s="26" t="s">
        <v>34</v>
      </c>
      <c r="F154" s="37" t="s">
        <v>35</v>
      </c>
      <c r="G154" s="38">
        <v>1</v>
      </c>
      <c r="H154" s="35"/>
      <c r="I154" s="50"/>
      <c r="J154" s="12"/>
      <c r="K154" s="12"/>
      <c r="L154" s="12"/>
      <c r="M154" s="12"/>
      <c r="N154" s="46"/>
      <c r="O154" s="12"/>
      <c r="P154" s="12"/>
      <c r="Q154" s="12"/>
      <c r="R154" s="12"/>
      <c r="S154" s="41"/>
    </row>
    <row r="155" spans="2:19" s="36" customFormat="1" ht="12.75">
      <c r="B155" s="146">
        <v>108</v>
      </c>
      <c r="C155" s="43">
        <v>97</v>
      </c>
      <c r="D155" s="26" t="s">
        <v>175</v>
      </c>
      <c r="E155" s="26" t="s">
        <v>34</v>
      </c>
      <c r="F155" s="37" t="s">
        <v>35</v>
      </c>
      <c r="G155" s="38">
        <v>1</v>
      </c>
      <c r="H155" s="35"/>
      <c r="I155" s="39"/>
      <c r="J155" s="12"/>
      <c r="K155" s="12"/>
      <c r="L155" s="12"/>
      <c r="M155" s="12"/>
      <c r="N155" s="48"/>
      <c r="O155" s="38"/>
      <c r="P155" s="12"/>
      <c r="Q155" s="12"/>
      <c r="R155" s="12"/>
      <c r="S155" s="41"/>
    </row>
    <row r="156" spans="2:19" s="51" customFormat="1" ht="25.5">
      <c r="B156" s="146">
        <v>109</v>
      </c>
      <c r="C156" s="43">
        <v>98</v>
      </c>
      <c r="D156" s="26" t="s">
        <v>157</v>
      </c>
      <c r="E156" s="26" t="s">
        <v>158</v>
      </c>
      <c r="F156" s="37" t="s">
        <v>35</v>
      </c>
      <c r="G156" s="38">
        <v>1</v>
      </c>
      <c r="H156" s="35"/>
      <c r="I156" s="39"/>
      <c r="J156" s="12"/>
      <c r="K156" s="12"/>
      <c r="L156" s="12"/>
      <c r="M156" s="12"/>
      <c r="N156" s="48"/>
      <c r="O156" s="38"/>
      <c r="P156" s="12"/>
      <c r="Q156" s="12"/>
      <c r="R156" s="12"/>
      <c r="S156" s="55" t="s">
        <v>155</v>
      </c>
    </row>
    <row r="157" spans="2:19" s="47" customFormat="1" ht="25.5">
      <c r="B157" s="146">
        <v>110</v>
      </c>
      <c r="C157" s="43">
        <v>99</v>
      </c>
      <c r="D157" s="26" t="s">
        <v>157</v>
      </c>
      <c r="E157" s="26" t="s">
        <v>158</v>
      </c>
      <c r="F157" s="37" t="s">
        <v>35</v>
      </c>
      <c r="G157" s="38">
        <v>1</v>
      </c>
      <c r="H157" s="35">
        <f>I157+K157+O157+P157+Q157</f>
        <v>857</v>
      </c>
      <c r="I157" s="50">
        <v>657</v>
      </c>
      <c r="J157" s="12"/>
      <c r="K157" s="12"/>
      <c r="L157" s="12"/>
      <c r="M157" s="12"/>
      <c r="N157" s="46">
        <v>0.05</v>
      </c>
      <c r="O157" s="12">
        <v>33</v>
      </c>
      <c r="P157" s="12">
        <v>95</v>
      </c>
      <c r="Q157" s="12">
        <v>72</v>
      </c>
      <c r="R157" s="12"/>
      <c r="S157" s="55" t="s">
        <v>155</v>
      </c>
    </row>
    <row r="158" spans="2:19" s="47" customFormat="1" ht="25.5">
      <c r="B158" s="146">
        <v>111</v>
      </c>
      <c r="C158" s="43">
        <v>100</v>
      </c>
      <c r="D158" s="26" t="s">
        <v>157</v>
      </c>
      <c r="E158" s="26" t="s">
        <v>158</v>
      </c>
      <c r="F158" s="37" t="s">
        <v>35</v>
      </c>
      <c r="G158" s="38">
        <v>1</v>
      </c>
      <c r="H158" s="35">
        <f>I158+K158+O158+P158+Q158</f>
        <v>955</v>
      </c>
      <c r="I158" s="50">
        <v>657</v>
      </c>
      <c r="J158" s="12"/>
      <c r="K158" s="12"/>
      <c r="L158" s="12"/>
      <c r="M158" s="12"/>
      <c r="N158" s="46">
        <v>0.2</v>
      </c>
      <c r="O158" s="12">
        <v>131</v>
      </c>
      <c r="P158" s="12">
        <v>95</v>
      </c>
      <c r="Q158" s="12">
        <v>72</v>
      </c>
      <c r="R158" s="12"/>
      <c r="S158" s="55" t="s">
        <v>155</v>
      </c>
    </row>
    <row r="159" spans="2:20" s="47" customFormat="1" ht="38.25">
      <c r="B159" s="146">
        <v>112</v>
      </c>
      <c r="C159" s="43">
        <v>101</v>
      </c>
      <c r="D159" s="26" t="s">
        <v>168</v>
      </c>
      <c r="E159" s="26" t="s">
        <v>156</v>
      </c>
      <c r="F159" s="37" t="s">
        <v>35</v>
      </c>
      <c r="G159" s="38">
        <v>1</v>
      </c>
      <c r="H159" s="35"/>
      <c r="I159" s="50"/>
      <c r="J159" s="12"/>
      <c r="K159" s="12"/>
      <c r="L159" s="12"/>
      <c r="M159" s="12"/>
      <c r="N159" s="46"/>
      <c r="O159" s="12"/>
      <c r="P159" s="12"/>
      <c r="Q159" s="12"/>
      <c r="R159" s="12"/>
      <c r="S159" s="65" t="s">
        <v>154</v>
      </c>
      <c r="T159" s="36"/>
    </row>
    <row r="160" spans="2:19" s="47" customFormat="1" ht="12.75">
      <c r="B160" s="146"/>
      <c r="C160" s="43"/>
      <c r="D160" s="12" t="s">
        <v>205</v>
      </c>
      <c r="E160" s="12"/>
      <c r="F160" s="12"/>
      <c r="G160" s="45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41"/>
    </row>
    <row r="161" spans="2:19" s="47" customFormat="1" ht="12.75">
      <c r="B161" s="149"/>
      <c r="C161" s="62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</row>
    <row r="162" spans="2:19" s="47" customFormat="1" ht="12.75">
      <c r="B162" s="149"/>
      <c r="C162" s="62"/>
      <c r="D162" s="67" t="s">
        <v>142</v>
      </c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</row>
    <row r="163" spans="2:19" s="47" customFormat="1" ht="12.75">
      <c r="B163" s="146">
        <v>113</v>
      </c>
      <c r="C163" s="43">
        <v>102</v>
      </c>
      <c r="D163" s="26" t="s">
        <v>117</v>
      </c>
      <c r="E163" s="26" t="s">
        <v>117</v>
      </c>
      <c r="F163" s="37" t="s">
        <v>35</v>
      </c>
      <c r="G163" s="38">
        <v>1</v>
      </c>
      <c r="H163" s="52">
        <f>I163+K163+O163+P163+Q163</f>
        <v>937</v>
      </c>
      <c r="I163" s="39">
        <v>619</v>
      </c>
      <c r="J163" s="12"/>
      <c r="K163" s="12"/>
      <c r="L163" s="12"/>
      <c r="M163" s="12"/>
      <c r="N163" s="48">
        <v>0.25</v>
      </c>
      <c r="O163" s="38">
        <v>155</v>
      </c>
      <c r="P163" s="12">
        <v>95</v>
      </c>
      <c r="Q163" s="12">
        <v>68</v>
      </c>
      <c r="R163" s="12"/>
      <c r="S163" s="41"/>
    </row>
    <row r="164" spans="2:19" s="36" customFormat="1" ht="12.75">
      <c r="B164" s="146">
        <v>114</v>
      </c>
      <c r="C164" s="43">
        <v>103</v>
      </c>
      <c r="D164" s="26" t="s">
        <v>117</v>
      </c>
      <c r="E164" s="26" t="s">
        <v>117</v>
      </c>
      <c r="F164" s="37" t="s">
        <v>35</v>
      </c>
      <c r="G164" s="38">
        <v>1</v>
      </c>
      <c r="H164" s="52">
        <f>I164+K164+O164+P164+Q164</f>
        <v>937</v>
      </c>
      <c r="I164" s="39">
        <v>619</v>
      </c>
      <c r="J164" s="12"/>
      <c r="K164" s="12"/>
      <c r="L164" s="12"/>
      <c r="M164" s="12"/>
      <c r="N164" s="48">
        <v>0.25</v>
      </c>
      <c r="O164" s="38">
        <v>155</v>
      </c>
      <c r="P164" s="12">
        <v>95</v>
      </c>
      <c r="Q164" s="12">
        <v>68</v>
      </c>
      <c r="R164" s="12"/>
      <c r="S164" s="41"/>
    </row>
    <row r="165" spans="2:19" s="36" customFormat="1" ht="13.5" customHeight="1">
      <c r="B165" s="146">
        <v>115</v>
      </c>
      <c r="C165" s="43">
        <v>104</v>
      </c>
      <c r="D165" s="26" t="s">
        <v>128</v>
      </c>
      <c r="E165" s="26" t="s">
        <v>128</v>
      </c>
      <c r="F165" s="37" t="s">
        <v>35</v>
      </c>
      <c r="G165" s="38">
        <v>1</v>
      </c>
      <c r="H165" s="52">
        <v>875</v>
      </c>
      <c r="I165" s="39">
        <v>619</v>
      </c>
      <c r="J165" s="12"/>
      <c r="K165" s="12"/>
      <c r="L165" s="12"/>
      <c r="M165" s="12"/>
      <c r="N165" s="48">
        <v>0.15</v>
      </c>
      <c r="O165" s="38">
        <v>93</v>
      </c>
      <c r="P165" s="12">
        <v>95</v>
      </c>
      <c r="Q165" s="12">
        <v>68</v>
      </c>
      <c r="R165" s="12"/>
      <c r="S165" s="26"/>
    </row>
    <row r="166" spans="2:19" s="36" customFormat="1" ht="12.75">
      <c r="B166" s="146">
        <v>116</v>
      </c>
      <c r="C166" s="43">
        <v>105</v>
      </c>
      <c r="D166" s="26" t="s">
        <v>117</v>
      </c>
      <c r="E166" s="26" t="s">
        <v>117</v>
      </c>
      <c r="F166" s="37" t="s">
        <v>35</v>
      </c>
      <c r="G166" s="38">
        <v>1</v>
      </c>
      <c r="H166" s="52">
        <f>I166+K166+O166+P166+Q166</f>
        <v>875</v>
      </c>
      <c r="I166" s="39">
        <v>619</v>
      </c>
      <c r="J166" s="12"/>
      <c r="K166" s="12"/>
      <c r="L166" s="12"/>
      <c r="M166" s="12"/>
      <c r="N166" s="48">
        <v>0.15</v>
      </c>
      <c r="O166" s="38">
        <v>93</v>
      </c>
      <c r="P166" s="12">
        <v>95</v>
      </c>
      <c r="Q166" s="12">
        <v>68</v>
      </c>
      <c r="R166" s="12"/>
      <c r="S166" s="26"/>
    </row>
    <row r="167" spans="2:19" s="47" customFormat="1" ht="12.75">
      <c r="B167" s="146">
        <v>117</v>
      </c>
      <c r="C167" s="43">
        <v>106</v>
      </c>
      <c r="D167" s="26" t="s">
        <v>117</v>
      </c>
      <c r="E167" s="26" t="s">
        <v>117</v>
      </c>
      <c r="F167" s="37" t="s">
        <v>35</v>
      </c>
      <c r="G167" s="38">
        <v>1</v>
      </c>
      <c r="H167" s="35">
        <f>I167+K167+O167+P167+Q167</f>
        <v>875</v>
      </c>
      <c r="I167" s="12">
        <v>619</v>
      </c>
      <c r="J167" s="12"/>
      <c r="K167" s="12"/>
      <c r="L167" s="12"/>
      <c r="M167" s="12"/>
      <c r="N167" s="46">
        <v>0.15</v>
      </c>
      <c r="O167" s="12">
        <v>93</v>
      </c>
      <c r="P167" s="12">
        <v>95</v>
      </c>
      <c r="Q167" s="12">
        <v>68</v>
      </c>
      <c r="R167" s="12"/>
      <c r="S167" s="26"/>
    </row>
    <row r="168" spans="2:19" s="47" customFormat="1" ht="12.75">
      <c r="B168" s="146">
        <v>118</v>
      </c>
      <c r="C168" s="43">
        <v>107</v>
      </c>
      <c r="D168" s="26" t="s">
        <v>117</v>
      </c>
      <c r="E168" s="26" t="s">
        <v>117</v>
      </c>
      <c r="F168" s="37" t="s">
        <v>35</v>
      </c>
      <c r="G168" s="38">
        <v>1</v>
      </c>
      <c r="H168" s="35">
        <f>I168+K168+O168+P168+Q168</f>
        <v>875</v>
      </c>
      <c r="I168" s="12">
        <v>619</v>
      </c>
      <c r="J168" s="12"/>
      <c r="K168" s="12"/>
      <c r="L168" s="12"/>
      <c r="M168" s="12"/>
      <c r="N168" s="46">
        <v>0.15</v>
      </c>
      <c r="O168" s="12">
        <v>93</v>
      </c>
      <c r="P168" s="12">
        <v>95</v>
      </c>
      <c r="Q168" s="12">
        <v>68</v>
      </c>
      <c r="R168" s="12"/>
      <c r="S168" s="26"/>
    </row>
    <row r="169" spans="2:19" s="47" customFormat="1" ht="12.75">
      <c r="B169" s="146">
        <v>119</v>
      </c>
      <c r="C169" s="43">
        <v>108</v>
      </c>
      <c r="D169" s="26" t="s">
        <v>117</v>
      </c>
      <c r="E169" s="26" t="s">
        <v>117</v>
      </c>
      <c r="F169" s="37" t="s">
        <v>35</v>
      </c>
      <c r="G169" s="38">
        <v>1</v>
      </c>
      <c r="H169" s="52">
        <f>I169+K169+O169+P169+Q169</f>
        <v>1029</v>
      </c>
      <c r="I169" s="12">
        <v>704</v>
      </c>
      <c r="J169" s="12"/>
      <c r="K169" s="12"/>
      <c r="L169" s="12"/>
      <c r="M169" s="12"/>
      <c r="N169" s="46">
        <v>0.2</v>
      </c>
      <c r="O169" s="12">
        <v>141</v>
      </c>
      <c r="P169" s="12">
        <v>107</v>
      </c>
      <c r="Q169" s="12">
        <v>77</v>
      </c>
      <c r="R169" s="12"/>
      <c r="S169" s="26"/>
    </row>
    <row r="170" spans="2:19" s="47" customFormat="1" ht="12.75">
      <c r="B170" s="146">
        <v>120</v>
      </c>
      <c r="C170" s="43">
        <v>109</v>
      </c>
      <c r="D170" s="26" t="s">
        <v>118</v>
      </c>
      <c r="E170" s="26" t="s">
        <v>118</v>
      </c>
      <c r="F170" s="37" t="s">
        <v>35</v>
      </c>
      <c r="G170" s="38">
        <v>1</v>
      </c>
      <c r="H170" s="52">
        <f>I170+K170+O170+P170+Q170</f>
        <v>1029</v>
      </c>
      <c r="I170" s="12">
        <v>704</v>
      </c>
      <c r="J170" s="12"/>
      <c r="K170" s="12"/>
      <c r="L170" s="12"/>
      <c r="M170" s="12"/>
      <c r="N170" s="46">
        <v>0.2</v>
      </c>
      <c r="O170" s="12">
        <v>141</v>
      </c>
      <c r="P170" s="12">
        <v>107</v>
      </c>
      <c r="Q170" s="12">
        <v>77</v>
      </c>
      <c r="R170" s="12"/>
      <c r="S170" s="26"/>
    </row>
    <row r="171" spans="2:19" s="47" customFormat="1" ht="12.75">
      <c r="B171" s="146"/>
      <c r="C171" s="43"/>
      <c r="D171" s="26" t="s">
        <v>91</v>
      </c>
      <c r="E171" s="12"/>
      <c r="F171" s="12"/>
      <c r="G171" s="45"/>
      <c r="H171" s="12">
        <f>SUM(H163:H170)</f>
        <v>7432</v>
      </c>
      <c r="I171" s="35">
        <f>SUM(I163:I170)</f>
        <v>5122</v>
      </c>
      <c r="J171" s="12"/>
      <c r="K171" s="12"/>
      <c r="L171" s="12"/>
      <c r="M171" s="12"/>
      <c r="N171" s="12"/>
      <c r="O171" s="38">
        <f>SUM(O163:O170)</f>
        <v>964</v>
      </c>
      <c r="P171" s="12">
        <f>SUM(P163:P170)</f>
        <v>784</v>
      </c>
      <c r="Q171" s="12">
        <f>SUM(Q163:Q170)</f>
        <v>562</v>
      </c>
      <c r="R171" s="12"/>
      <c r="S171" s="41"/>
    </row>
    <row r="172" spans="2:19" s="47" customFormat="1" ht="12.75">
      <c r="B172" s="149"/>
      <c r="C172" s="62"/>
      <c r="D172" s="25"/>
      <c r="E172" s="71"/>
      <c r="F172" s="71"/>
      <c r="G172" s="71"/>
      <c r="H172" s="71"/>
      <c r="I172" s="72"/>
      <c r="J172" s="71"/>
      <c r="K172" s="71"/>
      <c r="L172" s="71"/>
      <c r="M172" s="71"/>
      <c r="N172" s="71"/>
      <c r="O172" s="97"/>
      <c r="P172" s="71"/>
      <c r="Q172" s="71"/>
      <c r="R172" s="71"/>
      <c r="S172" s="74"/>
    </row>
    <row r="173" spans="2:20" s="47" customFormat="1" ht="15.75" customHeight="1">
      <c r="B173" s="149"/>
      <c r="C173" s="172" t="s">
        <v>234</v>
      </c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</row>
    <row r="174" spans="2:19" s="47" customFormat="1" ht="12.75" customHeight="1">
      <c r="B174" s="149"/>
      <c r="C174" s="62"/>
      <c r="D174" s="98" t="s">
        <v>83</v>
      </c>
      <c r="E174" s="99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</row>
    <row r="175" spans="2:19" s="36" customFormat="1" ht="13.5" customHeight="1">
      <c r="B175" s="146">
        <v>121</v>
      </c>
      <c r="C175" s="43">
        <v>110</v>
      </c>
      <c r="D175" s="26" t="s">
        <v>143</v>
      </c>
      <c r="E175" s="12" t="s">
        <v>20</v>
      </c>
      <c r="F175" s="12" t="s">
        <v>21</v>
      </c>
      <c r="G175" s="12">
        <v>1</v>
      </c>
      <c r="H175" s="35">
        <f>I175+K175+O175+P175+Q175</f>
        <v>2486</v>
      </c>
      <c r="I175" s="12">
        <v>1775</v>
      </c>
      <c r="J175" s="12"/>
      <c r="K175" s="12"/>
      <c r="L175" s="12"/>
      <c r="M175" s="12"/>
      <c r="N175" s="46">
        <v>0.15</v>
      </c>
      <c r="O175" s="26">
        <v>266</v>
      </c>
      <c r="P175" s="12">
        <v>250</v>
      </c>
      <c r="Q175" s="12">
        <v>195</v>
      </c>
      <c r="R175" s="12"/>
      <c r="S175" s="41"/>
    </row>
    <row r="176" spans="2:19" s="36" customFormat="1" ht="12.75">
      <c r="B176" s="146">
        <v>122</v>
      </c>
      <c r="C176" s="159"/>
      <c r="D176" s="12" t="s">
        <v>108</v>
      </c>
      <c r="E176" s="26" t="s">
        <v>20</v>
      </c>
      <c r="F176" s="12" t="s">
        <v>21</v>
      </c>
      <c r="G176" s="12">
        <v>1</v>
      </c>
      <c r="H176" s="35"/>
      <c r="I176" s="12"/>
      <c r="J176" s="12"/>
      <c r="K176" s="12"/>
      <c r="L176" s="12"/>
      <c r="M176" s="12"/>
      <c r="N176" s="46"/>
      <c r="O176" s="12"/>
      <c r="P176" s="12"/>
      <c r="Q176" s="12"/>
      <c r="R176" s="12"/>
      <c r="S176" s="41" t="s">
        <v>5</v>
      </c>
    </row>
    <row r="177" spans="2:19" s="47" customFormat="1" ht="12.75">
      <c r="B177" s="146"/>
      <c r="C177" s="43"/>
      <c r="D177" s="26" t="s">
        <v>95</v>
      </c>
      <c r="E177" s="26"/>
      <c r="F177" s="12"/>
      <c r="G177" s="12"/>
      <c r="H177" s="12">
        <f>SUM(H175:H175)</f>
        <v>2486</v>
      </c>
      <c r="I177" s="12">
        <f>SUM(I175:I175)</f>
        <v>1775</v>
      </c>
      <c r="J177" s="12"/>
      <c r="K177" s="12"/>
      <c r="L177" s="12"/>
      <c r="M177" s="12"/>
      <c r="N177" s="12"/>
      <c r="O177" s="12">
        <f>SUM(O175:O175)</f>
        <v>266</v>
      </c>
      <c r="P177" s="12">
        <f>SUM(P175:P175)</f>
        <v>250</v>
      </c>
      <c r="Q177" s="12">
        <f>SUM(Q175:Q175)</f>
        <v>195</v>
      </c>
      <c r="R177" s="12"/>
      <c r="S177" s="41"/>
    </row>
    <row r="178" spans="2:19" s="47" customFormat="1" ht="12.75">
      <c r="B178" s="149"/>
      <c r="C178" s="62"/>
      <c r="D178" s="25"/>
      <c r="E178" s="25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4"/>
    </row>
    <row r="179" spans="2:19" s="47" customFormat="1" ht="12.75">
      <c r="B179" s="149"/>
      <c r="C179" s="62"/>
      <c r="D179" s="181" t="s">
        <v>32</v>
      </c>
      <c r="E179" s="181"/>
      <c r="F179" s="181"/>
      <c r="G179" s="181"/>
      <c r="H179" s="181"/>
      <c r="I179" s="181"/>
      <c r="J179" s="67"/>
      <c r="K179" s="67"/>
      <c r="L179" s="67"/>
      <c r="M179" s="67"/>
      <c r="N179" s="67"/>
      <c r="O179" s="67"/>
      <c r="P179" s="67"/>
      <c r="Q179" s="67"/>
      <c r="R179" s="67"/>
      <c r="S179" s="67"/>
    </row>
    <row r="180" spans="2:19" s="51" customFormat="1" ht="12.75">
      <c r="B180" s="146">
        <v>123</v>
      </c>
      <c r="C180" s="43">
        <v>111</v>
      </c>
      <c r="D180" s="26" t="s">
        <v>121</v>
      </c>
      <c r="E180" s="12" t="s">
        <v>25</v>
      </c>
      <c r="F180" s="12" t="s">
        <v>26</v>
      </c>
      <c r="G180" s="12">
        <v>1</v>
      </c>
      <c r="H180" s="35">
        <f>I180+K180+O180+P180+Q180</f>
        <v>1983</v>
      </c>
      <c r="I180" s="12">
        <v>1368</v>
      </c>
      <c r="J180" s="12"/>
      <c r="K180" s="12"/>
      <c r="L180" s="12"/>
      <c r="M180" s="12"/>
      <c r="N180" s="46">
        <v>0.25</v>
      </c>
      <c r="O180" s="12">
        <v>342</v>
      </c>
      <c r="P180" s="12">
        <v>123</v>
      </c>
      <c r="Q180" s="12">
        <v>150</v>
      </c>
      <c r="R180" s="12"/>
      <c r="S180" s="41"/>
    </row>
    <row r="181" spans="2:19" s="51" customFormat="1" ht="12.75">
      <c r="B181" s="146">
        <v>124</v>
      </c>
      <c r="C181" s="43">
        <v>112</v>
      </c>
      <c r="D181" s="26" t="s">
        <v>129</v>
      </c>
      <c r="E181" s="12" t="s">
        <v>25</v>
      </c>
      <c r="F181" s="12" t="s">
        <v>26</v>
      </c>
      <c r="G181" s="12">
        <v>1</v>
      </c>
      <c r="H181" s="35">
        <f>I181+K181+O181+P181+Q181</f>
        <v>1846</v>
      </c>
      <c r="I181" s="12">
        <v>1368</v>
      </c>
      <c r="J181" s="12"/>
      <c r="K181" s="12"/>
      <c r="L181" s="12"/>
      <c r="M181" s="12"/>
      <c r="N181" s="46">
        <v>0.15</v>
      </c>
      <c r="O181" s="12">
        <v>205</v>
      </c>
      <c r="P181" s="12">
        <v>123</v>
      </c>
      <c r="Q181" s="12">
        <v>150</v>
      </c>
      <c r="R181" s="12"/>
      <c r="S181" s="41"/>
    </row>
    <row r="182" spans="2:19" s="51" customFormat="1" ht="12.75">
      <c r="B182" s="146">
        <v>125</v>
      </c>
      <c r="C182" s="43">
        <v>113</v>
      </c>
      <c r="D182" s="26" t="s">
        <v>121</v>
      </c>
      <c r="E182" s="12" t="s">
        <v>25</v>
      </c>
      <c r="F182" s="12" t="s">
        <v>26</v>
      </c>
      <c r="G182" s="12">
        <v>1</v>
      </c>
      <c r="H182" s="35">
        <f>I182+K182+O182+P182+Q182</f>
        <v>1983</v>
      </c>
      <c r="I182" s="12">
        <v>1368</v>
      </c>
      <c r="J182" s="12"/>
      <c r="K182" s="12"/>
      <c r="L182" s="12"/>
      <c r="M182" s="12"/>
      <c r="N182" s="46">
        <v>0.25</v>
      </c>
      <c r="O182" s="12">
        <v>342</v>
      </c>
      <c r="P182" s="12">
        <v>123</v>
      </c>
      <c r="Q182" s="12">
        <v>150</v>
      </c>
      <c r="R182" s="12"/>
      <c r="S182" s="41"/>
    </row>
    <row r="183" spans="2:19" s="36" customFormat="1" ht="12.75">
      <c r="B183" s="146">
        <v>126</v>
      </c>
      <c r="C183" s="43">
        <v>114</v>
      </c>
      <c r="D183" s="160" t="s">
        <v>114</v>
      </c>
      <c r="E183" s="22" t="s">
        <v>25</v>
      </c>
      <c r="F183" s="22" t="s">
        <v>26</v>
      </c>
      <c r="G183" s="22">
        <v>1</v>
      </c>
      <c r="H183" s="161"/>
      <c r="I183" s="161"/>
      <c r="J183" s="162"/>
      <c r="K183" s="22"/>
      <c r="L183" s="22"/>
      <c r="M183" s="22"/>
      <c r="N183" s="163"/>
      <c r="O183" s="160"/>
      <c r="P183" s="22"/>
      <c r="Q183" s="22"/>
      <c r="R183" s="22"/>
      <c r="S183" s="164"/>
    </row>
    <row r="184" spans="2:20" s="47" customFormat="1" ht="12.75">
      <c r="B184" s="146">
        <v>127</v>
      </c>
      <c r="C184" s="43"/>
      <c r="D184" s="26" t="s">
        <v>185</v>
      </c>
      <c r="E184" s="12" t="s">
        <v>25</v>
      </c>
      <c r="F184" s="12" t="s">
        <v>26</v>
      </c>
      <c r="G184" s="12">
        <v>1</v>
      </c>
      <c r="H184" s="35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41" t="s">
        <v>28</v>
      </c>
      <c r="T184" s="36"/>
    </row>
    <row r="185" spans="2:20" s="47" customFormat="1" ht="12.75">
      <c r="B185" s="146">
        <v>128</v>
      </c>
      <c r="C185" s="43"/>
      <c r="D185" s="26" t="s">
        <v>185</v>
      </c>
      <c r="E185" s="12" t="s">
        <v>25</v>
      </c>
      <c r="F185" s="12" t="s">
        <v>26</v>
      </c>
      <c r="G185" s="12">
        <v>1</v>
      </c>
      <c r="H185" s="35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41" t="s">
        <v>28</v>
      </c>
      <c r="T185" s="36"/>
    </row>
    <row r="186" spans="2:19" s="51" customFormat="1" ht="12.75">
      <c r="B186" s="146"/>
      <c r="C186" s="43"/>
      <c r="D186" s="26" t="s">
        <v>94</v>
      </c>
      <c r="E186" s="12"/>
      <c r="F186" s="12"/>
      <c r="G186" s="12"/>
      <c r="H186" s="12">
        <f>SUM(H182:H182)</f>
        <v>1983</v>
      </c>
      <c r="I186" s="12">
        <f>SUM(I182:I182)</f>
        <v>1368</v>
      </c>
      <c r="J186" s="12"/>
      <c r="K186" s="12"/>
      <c r="L186" s="12"/>
      <c r="M186" s="12"/>
      <c r="N186" s="12"/>
      <c r="O186" s="12">
        <f>SUM(O182:O182)</f>
        <v>342</v>
      </c>
      <c r="P186" s="12">
        <f>SUM(P182:P182)</f>
        <v>123</v>
      </c>
      <c r="Q186" s="12">
        <f>SUM(Q182:Q182)</f>
        <v>150</v>
      </c>
      <c r="R186" s="12"/>
      <c r="S186" s="41"/>
    </row>
    <row r="187" spans="2:19" s="47" customFormat="1" ht="25.5" customHeight="1">
      <c r="B187" s="149"/>
      <c r="C187" s="62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</row>
    <row r="188" spans="2:19" s="47" customFormat="1" ht="12.75">
      <c r="B188" s="149"/>
      <c r="C188" s="62"/>
      <c r="D188" s="67" t="s">
        <v>33</v>
      </c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</row>
    <row r="189" spans="2:19" s="47" customFormat="1" ht="12.75">
      <c r="B189" s="149"/>
      <c r="C189" s="62"/>
      <c r="D189" s="67" t="s">
        <v>81</v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</row>
    <row r="190" spans="2:19" s="47" customFormat="1" ht="12.75">
      <c r="B190" s="146">
        <v>129</v>
      </c>
      <c r="C190" s="91">
        <v>115</v>
      </c>
      <c r="D190" s="26" t="s">
        <v>150</v>
      </c>
      <c r="E190" s="26" t="s">
        <v>150</v>
      </c>
      <c r="F190" s="37" t="s">
        <v>35</v>
      </c>
      <c r="G190" s="38">
        <v>1</v>
      </c>
      <c r="H190" s="35">
        <f>I190+K190+O190+P190+Q190</f>
        <v>957</v>
      </c>
      <c r="I190" s="39">
        <v>681</v>
      </c>
      <c r="J190" s="12"/>
      <c r="K190" s="12"/>
      <c r="L190" s="12"/>
      <c r="M190" s="12"/>
      <c r="N190" s="48">
        <v>0.15</v>
      </c>
      <c r="O190" s="38">
        <v>102</v>
      </c>
      <c r="P190" s="12">
        <v>99</v>
      </c>
      <c r="Q190" s="12">
        <v>75</v>
      </c>
      <c r="R190" s="12"/>
      <c r="S190" s="41"/>
    </row>
    <row r="191" spans="2:19" s="47" customFormat="1" ht="12.75">
      <c r="B191" s="146">
        <v>130</v>
      </c>
      <c r="C191" s="91">
        <v>116</v>
      </c>
      <c r="D191" s="26" t="s">
        <v>150</v>
      </c>
      <c r="E191" s="26" t="s">
        <v>150</v>
      </c>
      <c r="F191" s="37" t="s">
        <v>35</v>
      </c>
      <c r="G191" s="38">
        <v>1</v>
      </c>
      <c r="H191" s="35">
        <f>I191+K191+O191+P191+Q191</f>
        <v>957</v>
      </c>
      <c r="I191" s="39">
        <v>681</v>
      </c>
      <c r="J191" s="12"/>
      <c r="K191" s="12"/>
      <c r="L191" s="12"/>
      <c r="M191" s="12"/>
      <c r="N191" s="48">
        <v>0.15</v>
      </c>
      <c r="O191" s="38">
        <v>102</v>
      </c>
      <c r="P191" s="12">
        <v>99</v>
      </c>
      <c r="Q191" s="12">
        <v>75</v>
      </c>
      <c r="R191" s="12"/>
      <c r="S191" s="41"/>
    </row>
    <row r="192" spans="2:19" s="47" customFormat="1" ht="12.75">
      <c r="B192" s="146">
        <v>131</v>
      </c>
      <c r="C192" s="91">
        <v>117</v>
      </c>
      <c r="D192" s="26" t="s">
        <v>151</v>
      </c>
      <c r="E192" s="26" t="s">
        <v>151</v>
      </c>
      <c r="F192" s="37" t="s">
        <v>35</v>
      </c>
      <c r="G192" s="38">
        <v>1</v>
      </c>
      <c r="H192" s="35">
        <f>I192+K192+O192+P192+Q192</f>
        <v>923</v>
      </c>
      <c r="I192" s="50">
        <v>681</v>
      </c>
      <c r="J192" s="12"/>
      <c r="K192" s="12"/>
      <c r="L192" s="12"/>
      <c r="M192" s="12"/>
      <c r="N192" s="46">
        <v>0.1</v>
      </c>
      <c r="O192" s="12">
        <v>68</v>
      </c>
      <c r="P192" s="12">
        <v>99</v>
      </c>
      <c r="Q192" s="12">
        <v>75</v>
      </c>
      <c r="R192" s="12"/>
      <c r="S192" s="41"/>
    </row>
    <row r="193" spans="2:19" s="47" customFormat="1" ht="12.75">
      <c r="B193" s="146">
        <v>132</v>
      </c>
      <c r="C193" s="91">
        <v>118</v>
      </c>
      <c r="D193" s="26" t="s">
        <v>150</v>
      </c>
      <c r="E193" s="26" t="s">
        <v>150</v>
      </c>
      <c r="F193" s="37" t="s">
        <v>35</v>
      </c>
      <c r="G193" s="38">
        <v>1</v>
      </c>
      <c r="H193" s="35">
        <f>I193+K193+O193+P193+Q193</f>
        <v>957</v>
      </c>
      <c r="I193" s="50">
        <v>681</v>
      </c>
      <c r="J193" s="12"/>
      <c r="K193" s="12"/>
      <c r="L193" s="12"/>
      <c r="M193" s="12"/>
      <c r="N193" s="46">
        <v>0.15</v>
      </c>
      <c r="O193" s="12">
        <v>102</v>
      </c>
      <c r="P193" s="12">
        <v>99</v>
      </c>
      <c r="Q193" s="12">
        <v>75</v>
      </c>
      <c r="R193" s="12"/>
      <c r="S193" s="41"/>
    </row>
    <row r="194" spans="2:19" s="36" customFormat="1" ht="41.25" customHeight="1">
      <c r="B194" s="146">
        <v>133</v>
      </c>
      <c r="C194" s="91">
        <v>119</v>
      </c>
      <c r="D194" s="26" t="s">
        <v>157</v>
      </c>
      <c r="E194" s="26" t="s">
        <v>159</v>
      </c>
      <c r="F194" s="37" t="s">
        <v>35</v>
      </c>
      <c r="G194" s="38">
        <v>1</v>
      </c>
      <c r="H194" s="35"/>
      <c r="I194" s="39"/>
      <c r="J194" s="12"/>
      <c r="K194" s="12"/>
      <c r="L194" s="12"/>
      <c r="M194" s="12"/>
      <c r="N194" s="48"/>
      <c r="O194" s="38"/>
      <c r="P194" s="12"/>
      <c r="Q194" s="12"/>
      <c r="R194" s="12"/>
      <c r="S194" s="26" t="s">
        <v>154</v>
      </c>
    </row>
    <row r="195" spans="2:19" s="47" customFormat="1" ht="12.75">
      <c r="B195" s="146"/>
      <c r="C195" s="91"/>
      <c r="D195" s="26" t="s">
        <v>92</v>
      </c>
      <c r="E195" s="26"/>
      <c r="F195" s="37"/>
      <c r="G195" s="38"/>
      <c r="H195" s="100">
        <f>SUM(H192:H193)</f>
        <v>1880</v>
      </c>
      <c r="I195" s="50">
        <f>SUM(I192:I193)</f>
        <v>1362</v>
      </c>
      <c r="J195" s="12"/>
      <c r="K195" s="12"/>
      <c r="L195" s="12"/>
      <c r="M195" s="12"/>
      <c r="N195" s="12"/>
      <c r="O195" s="12">
        <f>SUM(O192:O193)</f>
        <v>170</v>
      </c>
      <c r="P195" s="12">
        <f>SUM(P192:P193)</f>
        <v>198</v>
      </c>
      <c r="Q195" s="12">
        <f>SUM(Q192:Q193)</f>
        <v>150</v>
      </c>
      <c r="R195" s="12"/>
      <c r="S195" s="41"/>
    </row>
    <row r="196" spans="2:19" s="47" customFormat="1" ht="12.75">
      <c r="B196" s="222"/>
      <c r="C196" s="101"/>
      <c r="D196" s="71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</row>
    <row r="197" spans="2:19" s="47" customFormat="1" ht="12.75">
      <c r="B197" s="223"/>
      <c r="C197" s="62"/>
      <c r="D197" s="67" t="s">
        <v>100</v>
      </c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</row>
    <row r="198" spans="2:20" s="47" customFormat="1" ht="12.75">
      <c r="B198" s="146">
        <v>134</v>
      </c>
      <c r="C198" s="91">
        <v>120</v>
      </c>
      <c r="D198" s="26" t="s">
        <v>118</v>
      </c>
      <c r="E198" s="26" t="s">
        <v>118</v>
      </c>
      <c r="F198" s="37" t="s">
        <v>35</v>
      </c>
      <c r="G198" s="38">
        <v>1</v>
      </c>
      <c r="H198" s="35">
        <f>I198+K198+O198+P198+Q198</f>
        <v>875</v>
      </c>
      <c r="I198" s="12">
        <v>619</v>
      </c>
      <c r="J198" s="12"/>
      <c r="K198" s="12"/>
      <c r="L198" s="12"/>
      <c r="M198" s="12"/>
      <c r="N198" s="46">
        <v>0.15</v>
      </c>
      <c r="O198" s="12">
        <v>93</v>
      </c>
      <c r="P198" s="12">
        <v>95</v>
      </c>
      <c r="Q198" s="12">
        <v>68</v>
      </c>
      <c r="R198" s="12"/>
      <c r="S198" s="41" t="s">
        <v>28</v>
      </c>
      <c r="T198" s="36"/>
    </row>
    <row r="199" spans="2:19" s="47" customFormat="1" ht="12.75">
      <c r="B199" s="146">
        <v>135</v>
      </c>
      <c r="C199" s="91">
        <v>121</v>
      </c>
      <c r="D199" s="26" t="s">
        <v>118</v>
      </c>
      <c r="E199" s="26" t="s">
        <v>118</v>
      </c>
      <c r="F199" s="37" t="s">
        <v>35</v>
      </c>
      <c r="G199" s="38">
        <v>1</v>
      </c>
      <c r="H199" s="35">
        <f>I199+K199+O199+P199+Q199</f>
        <v>937</v>
      </c>
      <c r="I199" s="12">
        <v>619</v>
      </c>
      <c r="J199" s="12"/>
      <c r="K199" s="12"/>
      <c r="L199" s="12"/>
      <c r="M199" s="12"/>
      <c r="N199" s="46">
        <v>0.25</v>
      </c>
      <c r="O199" s="12">
        <v>155</v>
      </c>
      <c r="P199" s="12">
        <v>95</v>
      </c>
      <c r="Q199" s="12">
        <v>68</v>
      </c>
      <c r="R199" s="12"/>
      <c r="S199" s="41"/>
    </row>
    <row r="200" spans="2:19" s="47" customFormat="1" ht="12.75">
      <c r="B200" s="146">
        <v>136</v>
      </c>
      <c r="C200" s="91">
        <v>122</v>
      </c>
      <c r="D200" s="26" t="s">
        <v>117</v>
      </c>
      <c r="E200" s="26" t="s">
        <v>117</v>
      </c>
      <c r="F200" s="37" t="s">
        <v>35</v>
      </c>
      <c r="G200" s="38">
        <v>1</v>
      </c>
      <c r="H200" s="35"/>
      <c r="I200" s="12"/>
      <c r="J200" s="12"/>
      <c r="K200" s="12"/>
      <c r="L200" s="12"/>
      <c r="M200" s="12"/>
      <c r="N200" s="46"/>
      <c r="O200" s="12"/>
      <c r="P200" s="12"/>
      <c r="Q200" s="12"/>
      <c r="R200" s="12"/>
      <c r="S200" s="41" t="s">
        <v>28</v>
      </c>
    </row>
    <row r="201" spans="2:19" s="47" customFormat="1" ht="12.75">
      <c r="B201" s="146"/>
      <c r="C201" s="91"/>
      <c r="D201" s="26" t="s">
        <v>90</v>
      </c>
      <c r="E201" s="102"/>
      <c r="F201" s="103"/>
      <c r="G201" s="104"/>
      <c r="H201" s="94">
        <f>SUM(H198:H199)</f>
        <v>1812</v>
      </c>
      <c r="I201" s="94">
        <f>SUM(I198:I199)</f>
        <v>1238</v>
      </c>
      <c r="J201" s="94"/>
      <c r="K201" s="94"/>
      <c r="L201" s="94"/>
      <c r="M201" s="94"/>
      <c r="N201" s="94"/>
      <c r="O201" s="94">
        <f>SUM(O198:O199)</f>
        <v>248</v>
      </c>
      <c r="P201" s="94">
        <f>SUM(P198:P199)</f>
        <v>190</v>
      </c>
      <c r="Q201" s="94">
        <f>SUM(Q198:Q199)</f>
        <v>136</v>
      </c>
      <c r="R201" s="94"/>
      <c r="S201" s="96"/>
    </row>
    <row r="202" spans="2:19" s="47" customFormat="1" ht="12.75">
      <c r="B202" s="131"/>
      <c r="C202" s="101"/>
      <c r="D202" s="25"/>
      <c r="E202" s="105"/>
      <c r="F202" s="106"/>
      <c r="G202" s="107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9"/>
    </row>
    <row r="203" spans="2:19" s="47" customFormat="1" ht="12.75">
      <c r="B203" s="149"/>
      <c r="C203" s="62"/>
      <c r="D203" s="25"/>
      <c r="E203" s="105"/>
      <c r="F203" s="106"/>
      <c r="G203" s="107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9"/>
    </row>
    <row r="204" spans="2:19" s="47" customFormat="1" ht="12.75">
      <c r="B204" s="149"/>
      <c r="C204" s="62"/>
      <c r="D204" s="25"/>
      <c r="E204" s="105"/>
      <c r="F204" s="106"/>
      <c r="G204" s="107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9"/>
    </row>
    <row r="205" spans="2:19" s="47" customFormat="1" ht="12.75">
      <c r="B205" s="149"/>
      <c r="C205" s="62"/>
      <c r="D205" s="25"/>
      <c r="E205" s="105"/>
      <c r="F205" s="106"/>
      <c r="G205" s="107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9"/>
    </row>
    <row r="206" spans="2:19" s="47" customFormat="1" ht="14.25" customHeight="1">
      <c r="B206" s="149"/>
      <c r="C206" s="62"/>
      <c r="D206" s="207" t="s">
        <v>216</v>
      </c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2:20" s="47" customFormat="1" ht="25.5">
      <c r="B207" s="146">
        <v>137</v>
      </c>
      <c r="C207" s="43">
        <v>123</v>
      </c>
      <c r="D207" s="26" t="s">
        <v>192</v>
      </c>
      <c r="E207" s="58" t="s">
        <v>193</v>
      </c>
      <c r="F207" s="12" t="s">
        <v>41</v>
      </c>
      <c r="G207" s="12"/>
      <c r="H207" s="35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41"/>
      <c r="T207" s="36"/>
    </row>
    <row r="208" spans="2:19" s="47" customFormat="1" ht="12.75">
      <c r="B208" s="146"/>
      <c r="C208" s="43"/>
      <c r="D208" s="12" t="s">
        <v>96</v>
      </c>
      <c r="E208" s="26"/>
      <c r="F208" s="12"/>
      <c r="G208" s="12"/>
      <c r="H208" s="35"/>
      <c r="I208" s="12"/>
      <c r="J208" s="12"/>
      <c r="K208" s="12"/>
      <c r="L208" s="12"/>
      <c r="M208" s="12"/>
      <c r="N208" s="46"/>
      <c r="O208" s="12"/>
      <c r="P208" s="12"/>
      <c r="Q208" s="12"/>
      <c r="R208" s="12"/>
      <c r="S208" s="41"/>
    </row>
    <row r="209" spans="2:19" s="47" customFormat="1" ht="12.75">
      <c r="B209" s="149"/>
      <c r="C209" s="62"/>
      <c r="D209" s="71"/>
      <c r="E209" s="25"/>
      <c r="F209" s="71"/>
      <c r="G209" s="71"/>
      <c r="H209" s="72"/>
      <c r="I209" s="71"/>
      <c r="J209" s="71"/>
      <c r="K209" s="71"/>
      <c r="L209" s="71"/>
      <c r="M209" s="71"/>
      <c r="N209" s="73"/>
      <c r="O209" s="71"/>
      <c r="P209" s="71"/>
      <c r="Q209" s="71"/>
      <c r="R209" s="71"/>
      <c r="S209" s="74"/>
    </row>
    <row r="210" spans="2:19" s="47" customFormat="1" ht="14.25">
      <c r="B210" s="149"/>
      <c r="C210" s="62"/>
      <c r="D210" s="110" t="s">
        <v>97</v>
      </c>
      <c r="E210" s="105"/>
      <c r="F210" s="106"/>
      <c r="G210" s="106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9"/>
    </row>
    <row r="211" spans="2:19" s="47" customFormat="1" ht="12.75">
      <c r="B211" s="149"/>
      <c r="C211" s="62"/>
      <c r="D211" s="181" t="s">
        <v>32</v>
      </c>
      <c r="E211" s="181"/>
      <c r="F211" s="181"/>
      <c r="G211" s="181"/>
      <c r="H211" s="181"/>
      <c r="I211" s="181"/>
      <c r="J211" s="108"/>
      <c r="K211" s="108"/>
      <c r="L211" s="108"/>
      <c r="M211" s="108"/>
      <c r="N211" s="108"/>
      <c r="O211" s="108"/>
      <c r="P211" s="108"/>
      <c r="Q211" s="108"/>
      <c r="R211" s="108"/>
      <c r="S211" s="109"/>
    </row>
    <row r="212" spans="2:20" s="51" customFormat="1" ht="12.75">
      <c r="B212" s="146">
        <v>138</v>
      </c>
      <c r="C212" s="43"/>
      <c r="D212" s="26" t="s">
        <v>116</v>
      </c>
      <c r="E212" s="12" t="s">
        <v>25</v>
      </c>
      <c r="F212" s="12" t="s">
        <v>26</v>
      </c>
      <c r="G212" s="12">
        <v>1</v>
      </c>
      <c r="H212" s="35">
        <f>I212+K212+O212+P212+Q212</f>
        <v>1983</v>
      </c>
      <c r="I212" s="12">
        <v>1368</v>
      </c>
      <c r="J212" s="12"/>
      <c r="K212" s="12"/>
      <c r="L212" s="12"/>
      <c r="M212" s="12"/>
      <c r="N212" s="46">
        <v>0.25</v>
      </c>
      <c r="O212" s="12">
        <v>342</v>
      </c>
      <c r="P212" s="12">
        <v>123</v>
      </c>
      <c r="Q212" s="12">
        <v>150</v>
      </c>
      <c r="R212" s="12"/>
      <c r="S212" s="41" t="s">
        <v>28</v>
      </c>
      <c r="T212" s="36"/>
    </row>
    <row r="213" spans="2:20" s="51" customFormat="1" ht="12.75">
      <c r="B213" s="146">
        <v>139</v>
      </c>
      <c r="C213" s="43"/>
      <c r="D213" s="26" t="s">
        <v>116</v>
      </c>
      <c r="E213" s="12" t="s">
        <v>25</v>
      </c>
      <c r="F213" s="12" t="s">
        <v>26</v>
      </c>
      <c r="G213" s="12">
        <v>1</v>
      </c>
      <c r="H213" s="35">
        <f>I213+K213+O213+P213+Q213</f>
        <v>1846</v>
      </c>
      <c r="I213" s="12">
        <v>1368</v>
      </c>
      <c r="J213" s="12"/>
      <c r="K213" s="12"/>
      <c r="L213" s="12"/>
      <c r="M213" s="12"/>
      <c r="N213" s="46">
        <v>0.15</v>
      </c>
      <c r="O213" s="12">
        <v>205</v>
      </c>
      <c r="P213" s="12">
        <v>123</v>
      </c>
      <c r="Q213" s="12">
        <v>150</v>
      </c>
      <c r="R213" s="12"/>
      <c r="S213" s="41" t="s">
        <v>28</v>
      </c>
      <c r="T213" s="36"/>
    </row>
    <row r="214" spans="2:20" s="51" customFormat="1" ht="12.75">
      <c r="B214" s="146">
        <v>140</v>
      </c>
      <c r="C214" s="43"/>
      <c r="D214" s="26" t="s">
        <v>256</v>
      </c>
      <c r="E214" s="12" t="s">
        <v>25</v>
      </c>
      <c r="F214" s="12" t="s">
        <v>26</v>
      </c>
      <c r="G214" s="12">
        <v>1</v>
      </c>
      <c r="H214" s="35">
        <f>I214+K214+O214+P214+Q214</f>
        <v>1983</v>
      </c>
      <c r="I214" s="12">
        <v>1368</v>
      </c>
      <c r="J214" s="12"/>
      <c r="K214" s="12"/>
      <c r="L214" s="12"/>
      <c r="M214" s="12"/>
      <c r="N214" s="46">
        <v>0.25</v>
      </c>
      <c r="O214" s="12">
        <v>342</v>
      </c>
      <c r="P214" s="12">
        <v>123</v>
      </c>
      <c r="Q214" s="12">
        <v>150</v>
      </c>
      <c r="R214" s="12"/>
      <c r="S214" s="41" t="s">
        <v>28</v>
      </c>
      <c r="T214" s="36"/>
    </row>
    <row r="215" spans="2:19" s="36" customFormat="1" ht="12.75">
      <c r="B215" s="146">
        <v>141</v>
      </c>
      <c r="C215" s="43"/>
      <c r="D215" s="160" t="s">
        <v>257</v>
      </c>
      <c r="E215" s="22" t="s">
        <v>25</v>
      </c>
      <c r="F215" s="22" t="s">
        <v>26</v>
      </c>
      <c r="G215" s="22">
        <v>1</v>
      </c>
      <c r="H215" s="161"/>
      <c r="I215" s="161"/>
      <c r="J215" s="162"/>
      <c r="K215" s="22"/>
      <c r="L215" s="22"/>
      <c r="M215" s="22"/>
      <c r="N215" s="163"/>
      <c r="O215" s="160"/>
      <c r="P215" s="22"/>
      <c r="Q215" s="22"/>
      <c r="R215" s="22"/>
      <c r="S215" s="41" t="s">
        <v>28</v>
      </c>
    </row>
    <row r="216" spans="2:20" s="47" customFormat="1" ht="12.75">
      <c r="B216" s="146">
        <v>142</v>
      </c>
      <c r="C216" s="43"/>
      <c r="D216" s="26" t="s">
        <v>185</v>
      </c>
      <c r="E216" s="12" t="s">
        <v>25</v>
      </c>
      <c r="F216" s="12" t="s">
        <v>26</v>
      </c>
      <c r="G216" s="12">
        <v>1</v>
      </c>
      <c r="H216" s="35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41" t="s">
        <v>28</v>
      </c>
      <c r="T216" s="36"/>
    </row>
    <row r="217" spans="2:20" s="47" customFormat="1" ht="12" customHeight="1">
      <c r="B217" s="146"/>
      <c r="C217" s="43"/>
      <c r="D217" s="12" t="s">
        <v>92</v>
      </c>
      <c r="E217" s="12"/>
      <c r="F217" s="12"/>
      <c r="G217" s="12"/>
      <c r="H217" s="35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41"/>
      <c r="T217" s="36"/>
    </row>
    <row r="218" spans="2:19" s="47" customFormat="1" ht="14.25">
      <c r="B218" s="149"/>
      <c r="C218" s="62"/>
      <c r="D218" s="153"/>
      <c r="E218" s="105"/>
      <c r="F218" s="106"/>
      <c r="G218" s="106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9"/>
    </row>
    <row r="219" spans="2:19" s="47" customFormat="1" ht="12.75">
      <c r="B219" s="149"/>
      <c r="C219" s="62"/>
      <c r="D219" s="67" t="s">
        <v>33</v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</row>
    <row r="220" spans="2:19" s="47" customFormat="1" ht="12.75">
      <c r="B220" s="149"/>
      <c r="C220" s="62"/>
      <c r="D220" s="67" t="s">
        <v>81</v>
      </c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</row>
    <row r="221" spans="2:20" s="47" customFormat="1" ht="12.75">
      <c r="B221" s="146">
        <v>143</v>
      </c>
      <c r="C221" s="91"/>
      <c r="D221" s="26" t="s">
        <v>270</v>
      </c>
      <c r="E221" s="26" t="s">
        <v>150</v>
      </c>
      <c r="F221" s="37" t="s">
        <v>35</v>
      </c>
      <c r="G221" s="38">
        <v>1</v>
      </c>
      <c r="H221" s="35">
        <f>I221+K221+O221+P221+Q221</f>
        <v>957</v>
      </c>
      <c r="I221" s="39">
        <v>681</v>
      </c>
      <c r="J221" s="12"/>
      <c r="K221" s="12"/>
      <c r="L221" s="12"/>
      <c r="M221" s="12"/>
      <c r="N221" s="48">
        <v>0.15</v>
      </c>
      <c r="O221" s="38">
        <v>102</v>
      </c>
      <c r="P221" s="12">
        <v>99</v>
      </c>
      <c r="Q221" s="12">
        <v>75</v>
      </c>
      <c r="R221" s="12"/>
      <c r="S221" s="41" t="s">
        <v>28</v>
      </c>
      <c r="T221" s="36"/>
    </row>
    <row r="222" spans="2:20" s="47" customFormat="1" ht="12.75">
      <c r="B222" s="146">
        <v>144</v>
      </c>
      <c r="C222" s="91"/>
      <c r="D222" s="26" t="s">
        <v>270</v>
      </c>
      <c r="E222" s="26" t="s">
        <v>150</v>
      </c>
      <c r="F222" s="37" t="s">
        <v>35</v>
      </c>
      <c r="G222" s="38">
        <v>1</v>
      </c>
      <c r="H222" s="35">
        <f>I222+K222+O222+P222+Q222</f>
        <v>957</v>
      </c>
      <c r="I222" s="39">
        <v>681</v>
      </c>
      <c r="J222" s="12"/>
      <c r="K222" s="12"/>
      <c r="L222" s="12"/>
      <c r="M222" s="12"/>
      <c r="N222" s="48">
        <v>0.15</v>
      </c>
      <c r="O222" s="38">
        <v>102</v>
      </c>
      <c r="P222" s="12">
        <v>99</v>
      </c>
      <c r="Q222" s="12">
        <v>75</v>
      </c>
      <c r="R222" s="12"/>
      <c r="S222" s="41" t="s">
        <v>28</v>
      </c>
      <c r="T222" s="36"/>
    </row>
    <row r="223" spans="2:20" s="47" customFormat="1" ht="12.75">
      <c r="B223" s="146">
        <v>145</v>
      </c>
      <c r="C223" s="91"/>
      <c r="D223" s="26" t="s">
        <v>270</v>
      </c>
      <c r="E223" s="26" t="s">
        <v>151</v>
      </c>
      <c r="F223" s="37" t="s">
        <v>35</v>
      </c>
      <c r="G223" s="38">
        <v>1</v>
      </c>
      <c r="H223" s="35">
        <f>I223+K223+O223+P223+Q223</f>
        <v>923</v>
      </c>
      <c r="I223" s="50">
        <v>681</v>
      </c>
      <c r="J223" s="12"/>
      <c r="K223" s="12"/>
      <c r="L223" s="12"/>
      <c r="M223" s="12"/>
      <c r="N223" s="46">
        <v>0.1</v>
      </c>
      <c r="O223" s="12">
        <v>68</v>
      </c>
      <c r="P223" s="12">
        <v>99</v>
      </c>
      <c r="Q223" s="12">
        <v>75</v>
      </c>
      <c r="R223" s="12"/>
      <c r="S223" s="41" t="s">
        <v>28</v>
      </c>
      <c r="T223" s="36"/>
    </row>
    <row r="224" spans="2:20" s="47" customFormat="1" ht="12.75">
      <c r="B224" s="146">
        <v>146</v>
      </c>
      <c r="C224" s="91"/>
      <c r="D224" s="26" t="s">
        <v>270</v>
      </c>
      <c r="E224" s="26" t="s">
        <v>150</v>
      </c>
      <c r="F224" s="37" t="s">
        <v>35</v>
      </c>
      <c r="G224" s="38">
        <v>1</v>
      </c>
      <c r="H224" s="35">
        <f>I224+K224+O224+P224+Q224</f>
        <v>957</v>
      </c>
      <c r="I224" s="50">
        <v>681</v>
      </c>
      <c r="J224" s="12"/>
      <c r="K224" s="12"/>
      <c r="L224" s="12"/>
      <c r="M224" s="12"/>
      <c r="N224" s="46">
        <v>0.15</v>
      </c>
      <c r="O224" s="12">
        <v>102</v>
      </c>
      <c r="P224" s="12">
        <v>99</v>
      </c>
      <c r="Q224" s="12">
        <v>75</v>
      </c>
      <c r="R224" s="12"/>
      <c r="S224" s="41" t="s">
        <v>28</v>
      </c>
      <c r="T224" s="36"/>
    </row>
    <row r="225" spans="2:20" s="47" customFormat="1" ht="12.75">
      <c r="B225" s="146">
        <v>147</v>
      </c>
      <c r="C225" s="91"/>
      <c r="D225" s="26" t="s">
        <v>270</v>
      </c>
      <c r="E225" s="26" t="s">
        <v>150</v>
      </c>
      <c r="F225" s="37" t="s">
        <v>35</v>
      </c>
      <c r="G225" s="38">
        <v>1</v>
      </c>
      <c r="H225" s="35">
        <f>I225+K225+O225+P225+Q225</f>
        <v>957</v>
      </c>
      <c r="I225" s="50">
        <v>681</v>
      </c>
      <c r="J225" s="12"/>
      <c r="K225" s="12"/>
      <c r="L225" s="12"/>
      <c r="M225" s="12"/>
      <c r="N225" s="46">
        <v>0.15</v>
      </c>
      <c r="O225" s="12">
        <v>102</v>
      </c>
      <c r="P225" s="12">
        <v>99</v>
      </c>
      <c r="Q225" s="12">
        <v>75</v>
      </c>
      <c r="R225" s="12"/>
      <c r="S225" s="41" t="s">
        <v>28</v>
      </c>
      <c r="T225" s="36"/>
    </row>
    <row r="226" spans="2:19" s="36" customFormat="1" ht="41.25" customHeight="1">
      <c r="B226" s="146">
        <v>148</v>
      </c>
      <c r="C226" s="91"/>
      <c r="D226" s="26" t="s">
        <v>157</v>
      </c>
      <c r="E226" s="26" t="s">
        <v>159</v>
      </c>
      <c r="F226" s="37" t="s">
        <v>35</v>
      </c>
      <c r="G226" s="38">
        <v>1</v>
      </c>
      <c r="H226" s="35"/>
      <c r="I226" s="39"/>
      <c r="J226" s="12"/>
      <c r="K226" s="12"/>
      <c r="L226" s="12"/>
      <c r="M226" s="12"/>
      <c r="N226" s="48"/>
      <c r="O226" s="38"/>
      <c r="P226" s="12"/>
      <c r="Q226" s="12"/>
      <c r="R226" s="12"/>
      <c r="S226" s="26" t="s">
        <v>258</v>
      </c>
    </row>
    <row r="227" spans="2:19" s="36" customFormat="1" ht="41.25" customHeight="1">
      <c r="B227" s="146">
        <v>149</v>
      </c>
      <c r="C227" s="91"/>
      <c r="D227" s="26" t="s">
        <v>157</v>
      </c>
      <c r="E227" s="26" t="s">
        <v>159</v>
      </c>
      <c r="F227" s="37" t="s">
        <v>35</v>
      </c>
      <c r="G227" s="38">
        <v>1</v>
      </c>
      <c r="H227" s="35"/>
      <c r="I227" s="39"/>
      <c r="J227" s="12"/>
      <c r="K227" s="12"/>
      <c r="L227" s="12"/>
      <c r="M227" s="12"/>
      <c r="N227" s="48"/>
      <c r="O227" s="38"/>
      <c r="P227" s="12"/>
      <c r="Q227" s="12"/>
      <c r="R227" s="12"/>
      <c r="S227" s="26" t="s">
        <v>258</v>
      </c>
    </row>
    <row r="228" spans="2:19" s="36" customFormat="1" ht="41.25" customHeight="1">
      <c r="B228" s="146">
        <v>150</v>
      </c>
      <c r="C228" s="91"/>
      <c r="D228" s="26" t="s">
        <v>157</v>
      </c>
      <c r="E228" s="26" t="s">
        <v>159</v>
      </c>
      <c r="F228" s="37" t="s">
        <v>35</v>
      </c>
      <c r="G228" s="38">
        <v>1</v>
      </c>
      <c r="H228" s="35"/>
      <c r="I228" s="39"/>
      <c r="J228" s="12"/>
      <c r="K228" s="12"/>
      <c r="L228" s="12"/>
      <c r="M228" s="12"/>
      <c r="N228" s="48"/>
      <c r="O228" s="38"/>
      <c r="P228" s="12"/>
      <c r="Q228" s="12"/>
      <c r="R228" s="12"/>
      <c r="S228" s="26" t="s">
        <v>258</v>
      </c>
    </row>
    <row r="229" spans="2:19" s="47" customFormat="1" ht="12.75">
      <c r="B229" s="146"/>
      <c r="C229" s="91"/>
      <c r="D229" s="26" t="s">
        <v>91</v>
      </c>
      <c r="E229" s="26"/>
      <c r="F229" s="37"/>
      <c r="G229" s="38"/>
      <c r="H229" s="100">
        <f>SUM(H223:H225)</f>
        <v>2837</v>
      </c>
      <c r="I229" s="50">
        <f>SUM(I223:I225)</f>
        <v>2043</v>
      </c>
      <c r="J229" s="12"/>
      <c r="K229" s="12"/>
      <c r="L229" s="12"/>
      <c r="M229" s="12"/>
      <c r="N229" s="12"/>
      <c r="O229" s="12">
        <f>SUM(O223:O225)</f>
        <v>272</v>
      </c>
      <c r="P229" s="12">
        <f>SUM(P223:P225)</f>
        <v>297</v>
      </c>
      <c r="Q229" s="12">
        <f>SUM(Q223:Q225)</f>
        <v>225</v>
      </c>
      <c r="R229" s="12"/>
      <c r="S229" s="41"/>
    </row>
    <row r="230" spans="2:19" s="47" customFormat="1" ht="12.75">
      <c r="B230" s="131"/>
      <c r="C230" s="101"/>
      <c r="D230" s="25"/>
      <c r="E230" s="25"/>
      <c r="F230" s="78"/>
      <c r="G230" s="97"/>
      <c r="H230" s="151"/>
      <c r="I230" s="152"/>
      <c r="J230" s="71"/>
      <c r="K230" s="71"/>
      <c r="L230" s="71"/>
      <c r="M230" s="71"/>
      <c r="N230" s="71"/>
      <c r="O230" s="71"/>
      <c r="P230" s="71"/>
      <c r="Q230" s="71"/>
      <c r="R230" s="71"/>
      <c r="S230" s="74"/>
    </row>
    <row r="231" spans="2:19" s="47" customFormat="1" ht="12.75">
      <c r="B231" s="131"/>
      <c r="C231" s="101"/>
      <c r="D231" s="67" t="s">
        <v>259</v>
      </c>
      <c r="E231" s="25"/>
      <c r="F231" s="78"/>
      <c r="G231" s="97"/>
      <c r="H231" s="151"/>
      <c r="I231" s="152"/>
      <c r="J231" s="71"/>
      <c r="K231" s="71"/>
      <c r="L231" s="71"/>
      <c r="M231" s="71"/>
      <c r="N231" s="71"/>
      <c r="O231" s="71"/>
      <c r="P231" s="71"/>
      <c r="Q231" s="71"/>
      <c r="R231" s="71"/>
      <c r="S231" s="74"/>
    </row>
    <row r="232" spans="2:20" s="47" customFormat="1" ht="12.75">
      <c r="B232" s="146">
        <v>151</v>
      </c>
      <c r="C232" s="91"/>
      <c r="D232" s="26" t="s">
        <v>118</v>
      </c>
      <c r="E232" s="26" t="s">
        <v>118</v>
      </c>
      <c r="F232" s="37" t="s">
        <v>35</v>
      </c>
      <c r="G232" s="38">
        <v>1</v>
      </c>
      <c r="H232" s="35">
        <f>I232+K232+O232+P232+Q232</f>
        <v>875</v>
      </c>
      <c r="I232" s="12">
        <v>619</v>
      </c>
      <c r="J232" s="12"/>
      <c r="K232" s="12"/>
      <c r="L232" s="12"/>
      <c r="M232" s="12"/>
      <c r="N232" s="46">
        <v>0.15</v>
      </c>
      <c r="O232" s="12">
        <v>93</v>
      </c>
      <c r="P232" s="12">
        <v>95</v>
      </c>
      <c r="Q232" s="12">
        <v>68</v>
      </c>
      <c r="R232" s="12"/>
      <c r="S232" s="41" t="s">
        <v>28</v>
      </c>
      <c r="T232" s="36"/>
    </row>
    <row r="233" spans="2:20" s="47" customFormat="1" ht="12.75">
      <c r="B233" s="146">
        <v>152</v>
      </c>
      <c r="C233" s="91"/>
      <c r="D233" s="26" t="s">
        <v>118</v>
      </c>
      <c r="E233" s="26" t="s">
        <v>118</v>
      </c>
      <c r="F233" s="37" t="s">
        <v>35</v>
      </c>
      <c r="G233" s="38">
        <v>1</v>
      </c>
      <c r="H233" s="35">
        <f>I233+K233+O233+P233+Q233</f>
        <v>937</v>
      </c>
      <c r="I233" s="12">
        <v>619</v>
      </c>
      <c r="J233" s="12"/>
      <c r="K233" s="12"/>
      <c r="L233" s="12"/>
      <c r="M233" s="12"/>
      <c r="N233" s="46">
        <v>0.25</v>
      </c>
      <c r="O233" s="12">
        <v>155</v>
      </c>
      <c r="P233" s="12">
        <v>95</v>
      </c>
      <c r="Q233" s="12">
        <v>68</v>
      </c>
      <c r="R233" s="12"/>
      <c r="S233" s="41" t="s">
        <v>28</v>
      </c>
      <c r="T233" s="36"/>
    </row>
    <row r="234" spans="2:20" s="47" customFormat="1" ht="12.75">
      <c r="B234" s="146">
        <v>153</v>
      </c>
      <c r="C234" s="91"/>
      <c r="D234" s="26" t="s">
        <v>117</v>
      </c>
      <c r="E234" s="26" t="s">
        <v>117</v>
      </c>
      <c r="F234" s="37" t="s">
        <v>35</v>
      </c>
      <c r="G234" s="38">
        <v>1</v>
      </c>
      <c r="H234" s="35"/>
      <c r="I234" s="12"/>
      <c r="J234" s="12"/>
      <c r="K234" s="12"/>
      <c r="L234" s="12"/>
      <c r="M234" s="12"/>
      <c r="N234" s="46"/>
      <c r="O234" s="12"/>
      <c r="P234" s="12"/>
      <c r="Q234" s="12"/>
      <c r="R234" s="12"/>
      <c r="S234" s="41" t="s">
        <v>28</v>
      </c>
      <c r="T234" s="36"/>
    </row>
    <row r="235" spans="2:20" s="47" customFormat="1" ht="12.75">
      <c r="B235" s="146"/>
      <c r="C235" s="43"/>
      <c r="D235" s="26" t="s">
        <v>90</v>
      </c>
      <c r="E235" s="26"/>
      <c r="F235" s="37"/>
      <c r="G235" s="38"/>
      <c r="H235" s="35"/>
      <c r="I235" s="12"/>
      <c r="J235" s="12"/>
      <c r="K235" s="12"/>
      <c r="L235" s="12"/>
      <c r="M235" s="12"/>
      <c r="N235" s="46"/>
      <c r="O235" s="12"/>
      <c r="P235" s="12"/>
      <c r="Q235" s="12"/>
      <c r="R235" s="12"/>
      <c r="S235" s="41"/>
      <c r="T235" s="36"/>
    </row>
    <row r="236" spans="2:19" s="47" customFormat="1" ht="12.75">
      <c r="B236" s="131"/>
      <c r="C236" s="101"/>
      <c r="D236" s="25"/>
      <c r="E236" s="25"/>
      <c r="F236" s="78"/>
      <c r="G236" s="97"/>
      <c r="H236" s="72"/>
      <c r="I236" s="71"/>
      <c r="J236" s="71"/>
      <c r="K236" s="71"/>
      <c r="L236" s="71"/>
      <c r="M236" s="71"/>
      <c r="N236" s="73"/>
      <c r="O236" s="71"/>
      <c r="P236" s="71"/>
      <c r="Q236" s="71"/>
      <c r="R236" s="71"/>
      <c r="S236" s="74"/>
    </row>
    <row r="237" spans="2:19" s="47" customFormat="1" ht="12.75">
      <c r="B237" s="131"/>
      <c r="C237" s="101"/>
      <c r="D237" s="99" t="s">
        <v>253</v>
      </c>
      <c r="E237" s="25"/>
      <c r="F237" s="78"/>
      <c r="G237" s="97"/>
      <c r="H237" s="72"/>
      <c r="I237" s="71"/>
      <c r="J237" s="71"/>
      <c r="K237" s="71"/>
      <c r="L237" s="71"/>
      <c r="M237" s="71"/>
      <c r="N237" s="73"/>
      <c r="O237" s="71"/>
      <c r="P237" s="71"/>
      <c r="Q237" s="71"/>
      <c r="R237" s="71"/>
      <c r="S237" s="74"/>
    </row>
    <row r="238" spans="2:19" s="47" customFormat="1" ht="12.75">
      <c r="B238" s="131"/>
      <c r="C238" s="101"/>
      <c r="D238" s="99" t="s">
        <v>260</v>
      </c>
      <c r="E238" s="25"/>
      <c r="F238" s="78"/>
      <c r="G238" s="97"/>
      <c r="H238" s="72"/>
      <c r="I238" s="71"/>
      <c r="J238" s="71"/>
      <c r="K238" s="71"/>
      <c r="L238" s="71"/>
      <c r="M238" s="71"/>
      <c r="N238" s="73"/>
      <c r="O238" s="71"/>
      <c r="P238" s="71"/>
      <c r="Q238" s="71"/>
      <c r="R238" s="71"/>
      <c r="S238" s="74"/>
    </row>
    <row r="239" spans="2:19" s="47" customFormat="1" ht="12.75">
      <c r="B239" s="149"/>
      <c r="C239" s="62"/>
      <c r="D239" s="150" t="s">
        <v>263</v>
      </c>
      <c r="E239" s="150"/>
      <c r="F239" s="150"/>
      <c r="G239" s="150"/>
      <c r="H239" s="150"/>
      <c r="I239" s="150"/>
      <c r="J239" s="108"/>
      <c r="K239" s="108"/>
      <c r="L239" s="108"/>
      <c r="M239" s="108"/>
      <c r="N239" s="108"/>
      <c r="O239" s="108"/>
      <c r="P239" s="108"/>
      <c r="Q239" s="108"/>
      <c r="R239" s="108"/>
      <c r="S239" s="109"/>
    </row>
    <row r="240" spans="2:20" s="51" customFormat="1" ht="12.75">
      <c r="B240" s="146">
        <v>154</v>
      </c>
      <c r="C240" s="43"/>
      <c r="D240" s="26" t="s">
        <v>116</v>
      </c>
      <c r="E240" s="12" t="s">
        <v>25</v>
      </c>
      <c r="F240" s="12" t="s">
        <v>26</v>
      </c>
      <c r="G240" s="12">
        <v>1</v>
      </c>
      <c r="H240" s="35">
        <f>I240+K240+O240+P240+Q240</f>
        <v>1983</v>
      </c>
      <c r="I240" s="12">
        <v>1368</v>
      </c>
      <c r="J240" s="12"/>
      <c r="K240" s="12"/>
      <c r="L240" s="12"/>
      <c r="M240" s="12"/>
      <c r="N240" s="46">
        <v>0.25</v>
      </c>
      <c r="O240" s="12">
        <v>342</v>
      </c>
      <c r="P240" s="12">
        <v>123</v>
      </c>
      <c r="Q240" s="12">
        <v>150</v>
      </c>
      <c r="R240" s="12"/>
      <c r="S240" s="41" t="s">
        <v>28</v>
      </c>
      <c r="T240" s="36"/>
    </row>
    <row r="241" spans="2:20" s="51" customFormat="1" ht="12.75">
      <c r="B241" s="146">
        <v>155</v>
      </c>
      <c r="C241" s="43"/>
      <c r="D241" s="26" t="s">
        <v>256</v>
      </c>
      <c r="E241" s="12" t="s">
        <v>25</v>
      </c>
      <c r="F241" s="12" t="s">
        <v>26</v>
      </c>
      <c r="G241" s="12">
        <v>1</v>
      </c>
      <c r="H241" s="35">
        <f>I241+K241+O241+P241+Q241</f>
        <v>1846</v>
      </c>
      <c r="I241" s="12">
        <v>1368</v>
      </c>
      <c r="J241" s="12"/>
      <c r="K241" s="12"/>
      <c r="L241" s="12"/>
      <c r="M241" s="12"/>
      <c r="N241" s="46">
        <v>0.15</v>
      </c>
      <c r="O241" s="12">
        <v>205</v>
      </c>
      <c r="P241" s="12">
        <v>123</v>
      </c>
      <c r="Q241" s="12">
        <v>150</v>
      </c>
      <c r="R241" s="12"/>
      <c r="S241" s="41" t="s">
        <v>28</v>
      </c>
      <c r="T241" s="36"/>
    </row>
    <row r="242" spans="2:20" s="51" customFormat="1" ht="12.75">
      <c r="B242" s="146"/>
      <c r="C242" s="43"/>
      <c r="D242" s="26" t="s">
        <v>95</v>
      </c>
      <c r="E242" s="12"/>
      <c r="F242" s="12"/>
      <c r="G242" s="12"/>
      <c r="H242" s="35"/>
      <c r="I242" s="12"/>
      <c r="J242" s="12"/>
      <c r="K242" s="12"/>
      <c r="L242" s="12"/>
      <c r="M242" s="12"/>
      <c r="N242" s="46"/>
      <c r="O242" s="12"/>
      <c r="P242" s="12"/>
      <c r="Q242" s="12"/>
      <c r="R242" s="12"/>
      <c r="S242" s="41"/>
      <c r="T242" s="36"/>
    </row>
    <row r="243" spans="2:19" s="47" customFormat="1" ht="21" customHeight="1">
      <c r="B243" s="149"/>
      <c r="C243" s="67"/>
      <c r="D243" s="187" t="s">
        <v>274</v>
      </c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</row>
    <row r="244" spans="2:19" s="47" customFormat="1" ht="12.75">
      <c r="B244" s="149"/>
      <c r="C244" s="67"/>
      <c r="D244" s="99" t="s">
        <v>261</v>
      </c>
      <c r="E244" s="105"/>
      <c r="F244" s="106"/>
      <c r="G244" s="106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9"/>
    </row>
    <row r="245" spans="2:19" s="47" customFormat="1" ht="15" customHeight="1">
      <c r="B245" s="149"/>
      <c r="C245" s="67"/>
      <c r="D245" s="176" t="s">
        <v>271</v>
      </c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</row>
    <row r="246" spans="2:19" s="47" customFormat="1" ht="12.75">
      <c r="B246" s="149"/>
      <c r="C246" s="67"/>
      <c r="D246" s="25"/>
      <c r="E246" s="105"/>
      <c r="F246" s="106"/>
      <c r="G246" s="106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9"/>
    </row>
    <row r="247" spans="2:19" s="47" customFormat="1" ht="12.75">
      <c r="B247" s="149"/>
      <c r="C247" s="62"/>
      <c r="D247" s="101" t="s">
        <v>201</v>
      </c>
      <c r="E247" s="71"/>
      <c r="F247" s="71"/>
      <c r="G247" s="71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</row>
    <row r="248" spans="2:19" s="47" customFormat="1" ht="25.5">
      <c r="B248" s="146">
        <v>156</v>
      </c>
      <c r="C248" s="43">
        <v>124</v>
      </c>
      <c r="D248" s="57" t="s">
        <v>141</v>
      </c>
      <c r="E248" s="37" t="s">
        <v>38</v>
      </c>
      <c r="F248" s="37" t="s">
        <v>21</v>
      </c>
      <c r="G248" s="38">
        <v>1</v>
      </c>
      <c r="H248" s="52">
        <f>I248+K248+O248+P248+Q248</f>
        <v>2366</v>
      </c>
      <c r="I248" s="12">
        <v>1773</v>
      </c>
      <c r="J248" s="12"/>
      <c r="K248" s="12"/>
      <c r="L248" s="12"/>
      <c r="M248" s="12"/>
      <c r="N248" s="46">
        <v>0.15</v>
      </c>
      <c r="O248" s="12">
        <v>266</v>
      </c>
      <c r="P248" s="12">
        <v>132</v>
      </c>
      <c r="Q248" s="12">
        <v>195</v>
      </c>
      <c r="R248" s="12"/>
      <c r="S248" s="41"/>
    </row>
    <row r="249" spans="2:19" s="47" customFormat="1" ht="25.5">
      <c r="B249" s="146">
        <v>157</v>
      </c>
      <c r="C249" s="43">
        <v>125</v>
      </c>
      <c r="D249" s="57" t="s">
        <v>141</v>
      </c>
      <c r="E249" s="37" t="s">
        <v>38</v>
      </c>
      <c r="F249" s="37" t="s">
        <v>21</v>
      </c>
      <c r="G249" s="38">
        <v>1</v>
      </c>
      <c r="H249" s="52">
        <f>I249+K249+O249+P249+Q249</f>
        <v>2140</v>
      </c>
      <c r="I249" s="12">
        <v>1659</v>
      </c>
      <c r="J249" s="12"/>
      <c r="K249" s="12"/>
      <c r="L249" s="12"/>
      <c r="M249" s="12"/>
      <c r="N249" s="46">
        <v>0.1</v>
      </c>
      <c r="O249" s="12">
        <v>166</v>
      </c>
      <c r="P249" s="12">
        <v>132</v>
      </c>
      <c r="Q249" s="12">
        <v>183</v>
      </c>
      <c r="R249" s="12"/>
      <c r="S249" s="41"/>
    </row>
    <row r="250" spans="2:19" s="47" customFormat="1" ht="12.75">
      <c r="B250" s="146">
        <v>158</v>
      </c>
      <c r="C250" s="43">
        <v>126</v>
      </c>
      <c r="D250" s="57" t="s">
        <v>132</v>
      </c>
      <c r="E250" s="37" t="s">
        <v>53</v>
      </c>
      <c r="F250" s="37" t="s">
        <v>21</v>
      </c>
      <c r="G250" s="38">
        <v>1</v>
      </c>
      <c r="H250" s="52">
        <f>I250+K250+O250+P250+Q250</f>
        <v>1944</v>
      </c>
      <c r="I250" s="12">
        <v>1441</v>
      </c>
      <c r="J250" s="12"/>
      <c r="K250" s="12"/>
      <c r="L250" s="12"/>
      <c r="M250" s="12"/>
      <c r="N250" s="46">
        <v>0.15</v>
      </c>
      <c r="O250" s="12">
        <v>216</v>
      </c>
      <c r="P250" s="12">
        <v>128</v>
      </c>
      <c r="Q250" s="12">
        <v>159</v>
      </c>
      <c r="R250" s="12"/>
      <c r="S250" s="41"/>
    </row>
    <row r="251" spans="2:19" s="47" customFormat="1" ht="12.75">
      <c r="B251" s="146"/>
      <c r="C251" s="43"/>
      <c r="D251" s="26" t="s">
        <v>90</v>
      </c>
      <c r="E251" s="26"/>
      <c r="F251" s="26"/>
      <c r="G251" s="26"/>
      <c r="H251" s="12">
        <f>SUM(H248:H250)</f>
        <v>6450</v>
      </c>
      <c r="I251" s="12">
        <f>SUM(I248:I250)</f>
        <v>4873</v>
      </c>
      <c r="J251" s="12"/>
      <c r="K251" s="12"/>
      <c r="L251" s="12"/>
      <c r="M251" s="12"/>
      <c r="N251" s="12"/>
      <c r="O251" s="12">
        <f>SUM(O248:O250)</f>
        <v>648</v>
      </c>
      <c r="P251" s="12">
        <f>SUM(P248:P250)</f>
        <v>392</v>
      </c>
      <c r="Q251" s="12">
        <f>SUM(Q248:Q250)</f>
        <v>537</v>
      </c>
      <c r="R251" s="12"/>
      <c r="S251" s="41"/>
    </row>
    <row r="252" spans="2:19" s="47" customFormat="1" ht="12.75">
      <c r="B252" s="131"/>
      <c r="C252" s="101"/>
      <c r="D252" s="25"/>
      <c r="E252" s="25"/>
      <c r="F252" s="25"/>
      <c r="G252" s="25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4"/>
    </row>
    <row r="253" spans="2:19" s="47" customFormat="1" ht="12.75">
      <c r="B253" s="149"/>
      <c r="C253" s="62"/>
      <c r="D253" s="25"/>
      <c r="E253" s="25"/>
      <c r="F253" s="25"/>
      <c r="G253" s="25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4"/>
    </row>
    <row r="254" spans="2:19" s="47" customFormat="1" ht="12.75">
      <c r="B254" s="149"/>
      <c r="C254" s="62"/>
      <c r="D254" s="62" t="s">
        <v>228</v>
      </c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</row>
    <row r="255" spans="2:19" s="47" customFormat="1" ht="12.75">
      <c r="B255" s="146">
        <v>159</v>
      </c>
      <c r="C255" s="43">
        <v>127</v>
      </c>
      <c r="D255" s="26" t="s">
        <v>133</v>
      </c>
      <c r="E255" s="26" t="s">
        <v>40</v>
      </c>
      <c r="F255" s="37" t="s">
        <v>41</v>
      </c>
      <c r="G255" s="38" t="s">
        <v>39</v>
      </c>
      <c r="H255" s="52">
        <f>I255+K255+O255+P255+Q255</f>
        <v>1523</v>
      </c>
      <c r="I255" s="12">
        <v>1039</v>
      </c>
      <c r="J255" s="12"/>
      <c r="K255" s="12"/>
      <c r="L255" s="12"/>
      <c r="M255" s="12"/>
      <c r="N255" s="46">
        <v>0.25</v>
      </c>
      <c r="O255" s="12">
        <v>260</v>
      </c>
      <c r="P255" s="12">
        <v>110</v>
      </c>
      <c r="Q255" s="12">
        <v>114</v>
      </c>
      <c r="R255" s="12"/>
      <c r="S255" s="41"/>
    </row>
    <row r="256" spans="2:19" s="47" customFormat="1" ht="12.75">
      <c r="B256" s="146">
        <v>160</v>
      </c>
      <c r="C256" s="43">
        <v>128</v>
      </c>
      <c r="D256" s="26" t="s">
        <v>134</v>
      </c>
      <c r="E256" s="26" t="s">
        <v>42</v>
      </c>
      <c r="F256" s="37" t="s">
        <v>41</v>
      </c>
      <c r="G256" s="38">
        <v>1</v>
      </c>
      <c r="H256" s="52">
        <f>I256+K256+O256+P256+Q256</f>
        <v>1493</v>
      </c>
      <c r="I256" s="12">
        <v>1039</v>
      </c>
      <c r="J256" s="12"/>
      <c r="K256" s="12"/>
      <c r="L256" s="12"/>
      <c r="M256" s="12"/>
      <c r="N256" s="46">
        <v>0.2</v>
      </c>
      <c r="O256" s="12">
        <v>208</v>
      </c>
      <c r="P256" s="12">
        <v>132</v>
      </c>
      <c r="Q256" s="12">
        <v>114</v>
      </c>
      <c r="R256" s="12"/>
      <c r="S256" s="41"/>
    </row>
    <row r="257" spans="2:19" s="47" customFormat="1" ht="12.75">
      <c r="B257" s="146"/>
      <c r="C257" s="43"/>
      <c r="D257" s="26" t="s">
        <v>95</v>
      </c>
      <c r="E257" s="26"/>
      <c r="F257" s="26"/>
      <c r="G257" s="26"/>
      <c r="H257" s="35">
        <f>I257+K257+O257+P257+Q257</f>
        <v>3016</v>
      </c>
      <c r="I257" s="12">
        <f>SUM(I255:I256)</f>
        <v>2078</v>
      </c>
      <c r="J257" s="12"/>
      <c r="K257" s="12"/>
      <c r="L257" s="12"/>
      <c r="M257" s="12"/>
      <c r="N257" s="12"/>
      <c r="O257" s="12">
        <f>SUM(O255:O256)</f>
        <v>468</v>
      </c>
      <c r="P257" s="12">
        <f>SUM(P255:P256)</f>
        <v>242</v>
      </c>
      <c r="Q257" s="12">
        <f>SUM(Q255:Q256)</f>
        <v>228</v>
      </c>
      <c r="R257" s="12"/>
      <c r="S257" s="41"/>
    </row>
    <row r="258" spans="2:20" s="47" customFormat="1" ht="12.75">
      <c r="B258" s="149"/>
      <c r="C258" s="62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218"/>
    </row>
    <row r="259" spans="2:20" s="47" customFormat="1" ht="12.75">
      <c r="B259" s="149"/>
      <c r="C259" s="62"/>
      <c r="D259" s="62" t="s">
        <v>194</v>
      </c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218"/>
    </row>
    <row r="260" spans="2:20" s="47" customFormat="1" ht="26.25" customHeight="1">
      <c r="B260" s="146">
        <v>161</v>
      </c>
      <c r="C260" s="43">
        <v>129</v>
      </c>
      <c r="D260" s="57" t="s">
        <v>238</v>
      </c>
      <c r="E260" s="26" t="s">
        <v>222</v>
      </c>
      <c r="F260" s="37" t="s">
        <v>21</v>
      </c>
      <c r="G260" s="38">
        <v>1</v>
      </c>
      <c r="H260" s="35">
        <f>I260+K260+O260+P260+Q260</f>
        <v>1458</v>
      </c>
      <c r="I260" s="12">
        <v>1046</v>
      </c>
      <c r="J260" s="12"/>
      <c r="K260" s="12"/>
      <c r="L260" s="12"/>
      <c r="M260" s="12"/>
      <c r="N260" s="46">
        <v>0.15</v>
      </c>
      <c r="O260" s="12">
        <v>157</v>
      </c>
      <c r="P260" s="12">
        <v>140</v>
      </c>
      <c r="Q260" s="12">
        <v>115</v>
      </c>
      <c r="R260" s="12"/>
      <c r="S260" s="41" t="s">
        <v>28</v>
      </c>
      <c r="T260" s="36"/>
    </row>
    <row r="261" spans="2:19" s="47" customFormat="1" ht="12.75">
      <c r="B261" s="146">
        <v>162</v>
      </c>
      <c r="C261" s="43">
        <v>130</v>
      </c>
      <c r="D261" s="26" t="s">
        <v>135</v>
      </c>
      <c r="E261" s="26" t="s">
        <v>266</v>
      </c>
      <c r="F261" s="37" t="s">
        <v>21</v>
      </c>
      <c r="G261" s="38" t="s">
        <v>39</v>
      </c>
      <c r="H261" s="35">
        <f>I261+K261+O261+P261+Q261</f>
        <v>2525</v>
      </c>
      <c r="I261" s="12">
        <v>1813</v>
      </c>
      <c r="J261" s="12"/>
      <c r="K261" s="12"/>
      <c r="L261" s="12"/>
      <c r="M261" s="12"/>
      <c r="N261" s="46">
        <v>0.2</v>
      </c>
      <c r="O261" s="12">
        <v>363</v>
      </c>
      <c r="P261" s="12">
        <v>149</v>
      </c>
      <c r="Q261" s="12">
        <v>200</v>
      </c>
      <c r="R261" s="12"/>
      <c r="S261" s="41"/>
    </row>
    <row r="262" spans="2:20" s="47" customFormat="1" ht="12.75">
      <c r="B262" s="146">
        <v>163</v>
      </c>
      <c r="C262" s="43"/>
      <c r="D262" s="26" t="s">
        <v>135</v>
      </c>
      <c r="E262" s="26" t="s">
        <v>267</v>
      </c>
      <c r="F262" s="37" t="s">
        <v>21</v>
      </c>
      <c r="G262" s="38"/>
      <c r="H262" s="35"/>
      <c r="I262" s="12"/>
      <c r="J262" s="12"/>
      <c r="K262" s="12"/>
      <c r="L262" s="12"/>
      <c r="M262" s="12"/>
      <c r="N262" s="46"/>
      <c r="O262" s="12"/>
      <c r="P262" s="12"/>
      <c r="Q262" s="12"/>
      <c r="R262" s="12"/>
      <c r="S262" s="41" t="s">
        <v>28</v>
      </c>
      <c r="T262" s="36"/>
    </row>
    <row r="263" spans="2:20" s="47" customFormat="1" ht="16.5" customHeight="1">
      <c r="B263" s="146">
        <v>164</v>
      </c>
      <c r="C263" s="43"/>
      <c r="D263" s="26" t="s">
        <v>268</v>
      </c>
      <c r="E263" s="26" t="s">
        <v>269</v>
      </c>
      <c r="F263" s="37" t="s">
        <v>21</v>
      </c>
      <c r="G263" s="38"/>
      <c r="H263" s="35"/>
      <c r="I263" s="12"/>
      <c r="J263" s="12"/>
      <c r="K263" s="12"/>
      <c r="L263" s="12"/>
      <c r="M263" s="12"/>
      <c r="N263" s="46"/>
      <c r="O263" s="12"/>
      <c r="P263" s="12"/>
      <c r="Q263" s="12"/>
      <c r="R263" s="12"/>
      <c r="S263" s="41" t="s">
        <v>28</v>
      </c>
      <c r="T263" s="36"/>
    </row>
    <row r="264" spans="2:20" s="47" customFormat="1" ht="12.75">
      <c r="B264" s="146">
        <v>165</v>
      </c>
      <c r="C264" s="43"/>
      <c r="D264" s="26" t="s">
        <v>262</v>
      </c>
      <c r="E264" s="26" t="s">
        <v>266</v>
      </c>
      <c r="F264" s="37" t="s">
        <v>21</v>
      </c>
      <c r="G264" s="38"/>
      <c r="H264" s="35"/>
      <c r="I264" s="12"/>
      <c r="J264" s="12"/>
      <c r="K264" s="12"/>
      <c r="L264" s="12"/>
      <c r="M264" s="12"/>
      <c r="N264" s="46"/>
      <c r="O264" s="12"/>
      <c r="P264" s="12"/>
      <c r="Q264" s="12"/>
      <c r="R264" s="12"/>
      <c r="S264" s="41" t="s">
        <v>28</v>
      </c>
      <c r="T264" s="36"/>
    </row>
    <row r="265" spans="2:19" s="47" customFormat="1" ht="14.25" customHeight="1">
      <c r="B265" s="146">
        <v>166</v>
      </c>
      <c r="C265" s="43">
        <v>131</v>
      </c>
      <c r="D265" s="26" t="s">
        <v>160</v>
      </c>
      <c r="E265" s="26" t="s">
        <v>43</v>
      </c>
      <c r="F265" s="37" t="s">
        <v>26</v>
      </c>
      <c r="G265" s="38" t="s">
        <v>39</v>
      </c>
      <c r="H265" s="35">
        <f>I265+K265+O265+P265+Q265</f>
        <v>1846</v>
      </c>
      <c r="I265" s="12">
        <v>1368</v>
      </c>
      <c r="J265" s="12"/>
      <c r="K265" s="12"/>
      <c r="L265" s="12"/>
      <c r="M265" s="12"/>
      <c r="N265" s="46">
        <v>0.15</v>
      </c>
      <c r="O265" s="12">
        <v>205</v>
      </c>
      <c r="P265" s="12">
        <v>123</v>
      </c>
      <c r="Q265" s="12">
        <v>150</v>
      </c>
      <c r="R265" s="12"/>
      <c r="S265" s="41"/>
    </row>
    <row r="266" spans="2:20" s="47" customFormat="1" ht="14.25" customHeight="1">
      <c r="B266" s="146">
        <v>167</v>
      </c>
      <c r="C266" s="43">
        <v>132</v>
      </c>
      <c r="D266" s="26" t="s">
        <v>160</v>
      </c>
      <c r="E266" s="26" t="s">
        <v>43</v>
      </c>
      <c r="F266" s="37" t="s">
        <v>26</v>
      </c>
      <c r="G266" s="38" t="s">
        <v>39</v>
      </c>
      <c r="H266" s="35"/>
      <c r="I266" s="12"/>
      <c r="J266" s="12"/>
      <c r="K266" s="12"/>
      <c r="L266" s="12"/>
      <c r="M266" s="12"/>
      <c r="N266" s="46"/>
      <c r="O266" s="12"/>
      <c r="P266" s="12"/>
      <c r="Q266" s="12"/>
      <c r="R266" s="12"/>
      <c r="S266" s="41"/>
      <c r="T266" s="36"/>
    </row>
    <row r="267" spans="2:20" s="47" customFormat="1" ht="14.25" customHeight="1">
      <c r="B267" s="146">
        <v>168</v>
      </c>
      <c r="C267" s="43"/>
      <c r="D267" s="26" t="s">
        <v>160</v>
      </c>
      <c r="E267" s="26" t="s">
        <v>43</v>
      </c>
      <c r="F267" s="37" t="s">
        <v>26</v>
      </c>
      <c r="G267" s="38"/>
      <c r="H267" s="35"/>
      <c r="I267" s="12"/>
      <c r="J267" s="12"/>
      <c r="K267" s="12"/>
      <c r="L267" s="12"/>
      <c r="M267" s="12"/>
      <c r="N267" s="46"/>
      <c r="O267" s="12"/>
      <c r="P267" s="12"/>
      <c r="Q267" s="12"/>
      <c r="R267" s="12"/>
      <c r="S267" s="41" t="s">
        <v>28</v>
      </c>
      <c r="T267" s="36"/>
    </row>
    <row r="268" spans="2:20" s="47" customFormat="1" ht="14.25" customHeight="1">
      <c r="B268" s="146">
        <v>169</v>
      </c>
      <c r="C268" s="43"/>
      <c r="D268" s="26" t="s">
        <v>160</v>
      </c>
      <c r="E268" s="26" t="s">
        <v>43</v>
      </c>
      <c r="F268" s="37" t="s">
        <v>26</v>
      </c>
      <c r="G268" s="38"/>
      <c r="H268" s="35"/>
      <c r="I268" s="12"/>
      <c r="J268" s="12"/>
      <c r="K268" s="12"/>
      <c r="L268" s="12"/>
      <c r="M268" s="12"/>
      <c r="N268" s="46"/>
      <c r="O268" s="12"/>
      <c r="P268" s="12"/>
      <c r="Q268" s="12"/>
      <c r="R268" s="12"/>
      <c r="S268" s="41" t="s">
        <v>28</v>
      </c>
      <c r="T268" s="36"/>
    </row>
    <row r="269" spans="2:20" s="47" customFormat="1" ht="14.25" customHeight="1">
      <c r="B269" s="146">
        <v>170</v>
      </c>
      <c r="C269" s="43"/>
      <c r="D269" s="26" t="s">
        <v>265</v>
      </c>
      <c r="E269" s="26" t="s">
        <v>43</v>
      </c>
      <c r="F269" s="37" t="s">
        <v>26</v>
      </c>
      <c r="G269" s="38"/>
      <c r="H269" s="35"/>
      <c r="I269" s="12"/>
      <c r="J269" s="12"/>
      <c r="K269" s="12"/>
      <c r="L269" s="12"/>
      <c r="M269" s="12"/>
      <c r="N269" s="46"/>
      <c r="O269" s="12"/>
      <c r="P269" s="12"/>
      <c r="Q269" s="12"/>
      <c r="R269" s="12"/>
      <c r="S269" s="41" t="s">
        <v>28</v>
      </c>
      <c r="T269" s="36"/>
    </row>
    <row r="270" spans="2:20" s="47" customFormat="1" ht="14.25" customHeight="1">
      <c r="B270" s="146">
        <v>171</v>
      </c>
      <c r="C270" s="43"/>
      <c r="D270" s="26" t="s">
        <v>117</v>
      </c>
      <c r="E270" s="26" t="s">
        <v>118</v>
      </c>
      <c r="F270" s="37" t="s">
        <v>35</v>
      </c>
      <c r="G270" s="38"/>
      <c r="H270" s="35"/>
      <c r="I270" s="12"/>
      <c r="J270" s="12"/>
      <c r="K270" s="12"/>
      <c r="L270" s="12"/>
      <c r="M270" s="12"/>
      <c r="N270" s="46"/>
      <c r="O270" s="12"/>
      <c r="P270" s="12"/>
      <c r="Q270" s="12"/>
      <c r="R270" s="12"/>
      <c r="S270" s="41" t="s">
        <v>28</v>
      </c>
      <c r="T270" s="36"/>
    </row>
    <row r="271" spans="2:19" s="47" customFormat="1" ht="12.75">
      <c r="B271" s="146"/>
      <c r="C271" s="43"/>
      <c r="D271" s="26" t="s">
        <v>264</v>
      </c>
      <c r="E271" s="26"/>
      <c r="F271" s="37"/>
      <c r="G271" s="38"/>
      <c r="H271" s="35">
        <f>I271+K271+O271+P271+Q271</f>
        <v>4371</v>
      </c>
      <c r="I271" s="12">
        <f>SUM(I261:I265)</f>
        <v>3181</v>
      </c>
      <c r="J271" s="12"/>
      <c r="K271" s="12"/>
      <c r="L271" s="12"/>
      <c r="M271" s="12"/>
      <c r="N271" s="12"/>
      <c r="O271" s="12">
        <f>SUM(O261:O265)</f>
        <v>568</v>
      </c>
      <c r="P271" s="12">
        <f>SUM(P261:P265)</f>
        <v>272</v>
      </c>
      <c r="Q271" s="12">
        <f>SUM(Q261:Q265)</f>
        <v>350</v>
      </c>
      <c r="R271" s="12"/>
      <c r="S271" s="41"/>
    </row>
    <row r="272" spans="2:19" s="47" customFormat="1" ht="12.75">
      <c r="B272" s="149"/>
      <c r="C272" s="62"/>
      <c r="D272" s="25"/>
      <c r="E272" s="25"/>
      <c r="F272" s="78"/>
      <c r="G272" s="97"/>
      <c r="H272" s="72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4"/>
    </row>
    <row r="273" spans="2:19" s="47" customFormat="1" ht="12.75">
      <c r="B273" s="149"/>
      <c r="C273" s="62"/>
      <c r="D273" s="62" t="s">
        <v>44</v>
      </c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</row>
    <row r="274" spans="2:20" s="47" customFormat="1" ht="12.75">
      <c r="B274" s="146">
        <v>172</v>
      </c>
      <c r="C274" s="43">
        <v>133</v>
      </c>
      <c r="D274" s="26" t="s">
        <v>203</v>
      </c>
      <c r="E274" s="58" t="s">
        <v>224</v>
      </c>
      <c r="F274" s="12" t="s">
        <v>21</v>
      </c>
      <c r="G274" s="12"/>
      <c r="H274" s="35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41"/>
      <c r="T274" s="36"/>
    </row>
    <row r="275" spans="2:19" s="47" customFormat="1" ht="13.5" customHeight="1">
      <c r="B275" s="146">
        <v>173</v>
      </c>
      <c r="C275" s="43">
        <v>134</v>
      </c>
      <c r="D275" s="26" t="s">
        <v>170</v>
      </c>
      <c r="E275" s="26" t="s">
        <v>45</v>
      </c>
      <c r="F275" s="37" t="s">
        <v>26</v>
      </c>
      <c r="G275" s="38" t="s">
        <v>39</v>
      </c>
      <c r="H275" s="35">
        <f>I275+K275+O275+P275+Q275</f>
        <v>1846</v>
      </c>
      <c r="I275" s="12">
        <v>1368</v>
      </c>
      <c r="J275" s="12"/>
      <c r="K275" s="12"/>
      <c r="L275" s="12"/>
      <c r="M275" s="12"/>
      <c r="N275" s="46">
        <v>0.15</v>
      </c>
      <c r="O275" s="12">
        <v>205</v>
      </c>
      <c r="P275" s="12">
        <v>123</v>
      </c>
      <c r="Q275" s="12">
        <v>150</v>
      </c>
      <c r="R275" s="12"/>
      <c r="S275" s="41"/>
    </row>
    <row r="276" spans="2:19" s="47" customFormat="1" ht="12.75">
      <c r="B276" s="146">
        <v>174</v>
      </c>
      <c r="C276" s="43">
        <v>135</v>
      </c>
      <c r="D276" s="26" t="s">
        <v>171</v>
      </c>
      <c r="E276" s="26" t="s">
        <v>45</v>
      </c>
      <c r="F276" s="37" t="s">
        <v>26</v>
      </c>
      <c r="G276" s="38">
        <v>1</v>
      </c>
      <c r="H276" s="35">
        <f>I276+K276+O276+P276+Q276</f>
        <v>1712</v>
      </c>
      <c r="I276" s="12">
        <v>1220</v>
      </c>
      <c r="J276" s="12"/>
      <c r="K276" s="12"/>
      <c r="L276" s="12"/>
      <c r="M276" s="12"/>
      <c r="N276" s="46">
        <v>0.2</v>
      </c>
      <c r="O276" s="12">
        <v>244</v>
      </c>
      <c r="P276" s="12">
        <v>114</v>
      </c>
      <c r="Q276" s="12">
        <v>134</v>
      </c>
      <c r="R276" s="12"/>
      <c r="S276" s="41"/>
    </row>
    <row r="277" spans="2:20" s="47" customFormat="1" ht="12.75">
      <c r="B277" s="146">
        <v>175</v>
      </c>
      <c r="C277" s="43"/>
      <c r="D277" s="26" t="s">
        <v>248</v>
      </c>
      <c r="E277" s="26" t="s">
        <v>45</v>
      </c>
      <c r="F277" s="37" t="s">
        <v>21</v>
      </c>
      <c r="G277" s="38"/>
      <c r="H277" s="35"/>
      <c r="I277" s="12"/>
      <c r="J277" s="12"/>
      <c r="K277" s="12"/>
      <c r="L277" s="12"/>
      <c r="M277" s="12"/>
      <c r="N277" s="46"/>
      <c r="O277" s="12"/>
      <c r="P277" s="12"/>
      <c r="Q277" s="12"/>
      <c r="R277" s="12"/>
      <c r="S277" s="41" t="s">
        <v>28</v>
      </c>
      <c r="T277" s="36"/>
    </row>
    <row r="278" spans="2:20" s="47" customFormat="1" ht="12.75">
      <c r="B278" s="146">
        <v>176</v>
      </c>
      <c r="C278" s="43"/>
      <c r="D278" s="26" t="s">
        <v>118</v>
      </c>
      <c r="E278" s="26" t="s">
        <v>118</v>
      </c>
      <c r="F278" s="37" t="s">
        <v>35</v>
      </c>
      <c r="G278" s="38"/>
      <c r="H278" s="35"/>
      <c r="I278" s="12"/>
      <c r="J278" s="12"/>
      <c r="K278" s="12"/>
      <c r="L278" s="12"/>
      <c r="M278" s="12"/>
      <c r="N278" s="46"/>
      <c r="O278" s="12"/>
      <c r="P278" s="12"/>
      <c r="Q278" s="12"/>
      <c r="R278" s="12"/>
      <c r="S278" s="41" t="s">
        <v>28</v>
      </c>
      <c r="T278" s="36"/>
    </row>
    <row r="279" spans="2:19" s="47" customFormat="1" ht="12.75">
      <c r="B279" s="146"/>
      <c r="C279" s="43"/>
      <c r="D279" s="57" t="s">
        <v>92</v>
      </c>
      <c r="E279" s="37"/>
      <c r="F279" s="37"/>
      <c r="G279" s="38"/>
      <c r="H279" s="35">
        <f>I279+K279+O279+P279+Q279</f>
        <v>3558</v>
      </c>
      <c r="I279" s="12">
        <f>SUM(I275:I276)</f>
        <v>2588</v>
      </c>
      <c r="J279" s="12"/>
      <c r="K279" s="12"/>
      <c r="L279" s="12"/>
      <c r="M279" s="12"/>
      <c r="N279" s="12"/>
      <c r="O279" s="12">
        <f>SUM(O275:O276)</f>
        <v>449</v>
      </c>
      <c r="P279" s="12">
        <f>SUM(P275:P276)</f>
        <v>237</v>
      </c>
      <c r="Q279" s="12">
        <f>SUM(Q275:Q276)</f>
        <v>284</v>
      </c>
      <c r="R279" s="12"/>
      <c r="S279" s="41"/>
    </row>
    <row r="280" spans="2:19" s="47" customFormat="1" ht="12.75">
      <c r="B280" s="149"/>
      <c r="C280" s="62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</row>
    <row r="281" spans="2:19" s="47" customFormat="1" ht="12.75">
      <c r="B281" s="149"/>
      <c r="C281" s="62"/>
      <c r="D281" s="62" t="s">
        <v>48</v>
      </c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</row>
    <row r="282" spans="2:19" s="47" customFormat="1" ht="12.75">
      <c r="B282" s="146">
        <v>177</v>
      </c>
      <c r="C282" s="43">
        <v>136</v>
      </c>
      <c r="D282" s="79" t="s">
        <v>161</v>
      </c>
      <c r="E282" s="26" t="s">
        <v>207</v>
      </c>
      <c r="F282" s="37" t="s">
        <v>21</v>
      </c>
      <c r="G282" s="38" t="s">
        <v>39</v>
      </c>
      <c r="H282" s="52">
        <f>I282+K282+O282+P282+Q282</f>
        <v>2452</v>
      </c>
      <c r="I282" s="12">
        <v>1441</v>
      </c>
      <c r="J282" s="46">
        <v>0.18</v>
      </c>
      <c r="K282" s="12">
        <v>259</v>
      </c>
      <c r="L282" s="12"/>
      <c r="M282" s="12"/>
      <c r="N282" s="46">
        <v>0.25</v>
      </c>
      <c r="O282" s="12">
        <v>425</v>
      </c>
      <c r="P282" s="12">
        <v>140</v>
      </c>
      <c r="Q282" s="12">
        <v>187</v>
      </c>
      <c r="R282" s="12"/>
      <c r="S282" s="111"/>
    </row>
    <row r="283" spans="2:20" s="47" customFormat="1" ht="12.75">
      <c r="B283" s="146">
        <v>178</v>
      </c>
      <c r="C283" s="43">
        <v>137</v>
      </c>
      <c r="D283" s="79" t="s">
        <v>169</v>
      </c>
      <c r="E283" s="26" t="s">
        <v>42</v>
      </c>
      <c r="F283" s="37" t="s">
        <v>21</v>
      </c>
      <c r="G283" s="38" t="s">
        <v>39</v>
      </c>
      <c r="H283" s="52">
        <f>I283+K283+O283+P283+Q283</f>
        <v>2028</v>
      </c>
      <c r="I283" s="12">
        <v>1441</v>
      </c>
      <c r="J283" s="12"/>
      <c r="K283" s="12"/>
      <c r="L283" s="12"/>
      <c r="M283" s="12"/>
      <c r="N283" s="46">
        <v>0.2</v>
      </c>
      <c r="O283" s="12">
        <v>288</v>
      </c>
      <c r="P283" s="12">
        <v>140</v>
      </c>
      <c r="Q283" s="12">
        <v>159</v>
      </c>
      <c r="R283" s="12"/>
      <c r="S283" s="41"/>
      <c r="T283" s="36"/>
    </row>
    <row r="284" spans="2:19" s="47" customFormat="1" ht="12.75">
      <c r="B284" s="146">
        <v>179</v>
      </c>
      <c r="C284" s="43">
        <v>138</v>
      </c>
      <c r="D284" s="79" t="s">
        <v>136</v>
      </c>
      <c r="E284" s="26" t="s">
        <v>42</v>
      </c>
      <c r="F284" s="37" t="s">
        <v>41</v>
      </c>
      <c r="G284" s="38" t="s">
        <v>39</v>
      </c>
      <c r="H284" s="52">
        <f>I284+K284+O284+P284+Q284</f>
        <v>1294</v>
      </c>
      <c r="I284" s="12">
        <v>890</v>
      </c>
      <c r="J284" s="12"/>
      <c r="K284" s="12"/>
      <c r="L284" s="12"/>
      <c r="M284" s="12"/>
      <c r="N284" s="46">
        <v>0.2</v>
      </c>
      <c r="O284" s="12">
        <v>178</v>
      </c>
      <c r="P284" s="12">
        <v>128</v>
      </c>
      <c r="Q284" s="12">
        <v>98</v>
      </c>
      <c r="R284" s="12"/>
      <c r="S284" s="41"/>
    </row>
    <row r="285" spans="2:19" s="47" customFormat="1" ht="12.75">
      <c r="B285" s="146"/>
      <c r="C285" s="43"/>
      <c r="D285" s="79" t="s">
        <v>90</v>
      </c>
      <c r="E285" s="26"/>
      <c r="F285" s="37"/>
      <c r="G285" s="38" t="s">
        <v>30</v>
      </c>
      <c r="H285" s="35">
        <f>I285+K285+O285+P285+Q285</f>
        <v>5774</v>
      </c>
      <c r="I285" s="12">
        <f>SUM(I282:I284)</f>
        <v>3772</v>
      </c>
      <c r="J285" s="12"/>
      <c r="K285" s="12">
        <f>SUM(K282:K284)</f>
        <v>259</v>
      </c>
      <c r="L285" s="12"/>
      <c r="M285" s="12"/>
      <c r="N285" s="12"/>
      <c r="O285" s="12">
        <f>SUM(O282:O284)</f>
        <v>891</v>
      </c>
      <c r="P285" s="12">
        <f>SUM(P282:P284)</f>
        <v>408</v>
      </c>
      <c r="Q285" s="12">
        <f>SUM(Q282:Q284)</f>
        <v>444</v>
      </c>
      <c r="R285" s="12"/>
      <c r="S285" s="41"/>
    </row>
    <row r="286" spans="2:19" s="47" customFormat="1" ht="12.75">
      <c r="B286" s="149"/>
      <c r="C286" s="62"/>
      <c r="D286" s="25"/>
      <c r="E286" s="25"/>
      <c r="F286" s="78"/>
      <c r="G286" s="78"/>
      <c r="H286" s="72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4"/>
    </row>
    <row r="287" spans="2:19" s="47" customFormat="1" ht="12.75">
      <c r="B287" s="149"/>
      <c r="C287" s="62"/>
      <c r="D287" s="62" t="s">
        <v>229</v>
      </c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</row>
    <row r="288" spans="2:19" s="47" customFormat="1" ht="12.75">
      <c r="B288" s="146">
        <v>180</v>
      </c>
      <c r="C288" s="43">
        <v>139</v>
      </c>
      <c r="D288" s="26" t="s">
        <v>215</v>
      </c>
      <c r="E288" s="26" t="s">
        <v>51</v>
      </c>
      <c r="F288" s="37" t="s">
        <v>21</v>
      </c>
      <c r="G288" s="38" t="s">
        <v>39</v>
      </c>
      <c r="H288" s="35">
        <f>I288+K288+O288+P288+Q288</f>
        <v>1956</v>
      </c>
      <c r="I288" s="12">
        <v>1441</v>
      </c>
      <c r="J288" s="12"/>
      <c r="K288" s="12"/>
      <c r="L288" s="12"/>
      <c r="M288" s="12"/>
      <c r="N288" s="46">
        <v>0.15</v>
      </c>
      <c r="O288" s="12">
        <v>216</v>
      </c>
      <c r="P288" s="12">
        <v>140</v>
      </c>
      <c r="Q288" s="12">
        <v>159</v>
      </c>
      <c r="R288" s="12"/>
      <c r="S288" s="41"/>
    </row>
    <row r="289" spans="2:19" s="47" customFormat="1" ht="12.75">
      <c r="B289" s="146"/>
      <c r="C289" s="43"/>
      <c r="D289" s="26" t="s">
        <v>96</v>
      </c>
      <c r="E289" s="26"/>
      <c r="F289" s="37"/>
      <c r="G289" s="26"/>
      <c r="H289" s="35">
        <f>I289+K289+O289+P289+Q289</f>
        <v>1956</v>
      </c>
      <c r="I289" s="12">
        <f>SUM(I288)</f>
        <v>1441</v>
      </c>
      <c r="J289" s="12"/>
      <c r="K289" s="12"/>
      <c r="L289" s="12"/>
      <c r="M289" s="12"/>
      <c r="N289" s="12"/>
      <c r="O289" s="12">
        <f>SUM(O288)</f>
        <v>216</v>
      </c>
      <c r="P289" s="12">
        <f>SUM(P288)</f>
        <v>140</v>
      </c>
      <c r="Q289" s="12">
        <f>SUM(Q288)</f>
        <v>159</v>
      </c>
      <c r="R289" s="12"/>
      <c r="S289" s="41"/>
    </row>
    <row r="290" spans="2:19" s="47" customFormat="1" ht="12.75">
      <c r="B290" s="149"/>
      <c r="C290" s="62"/>
      <c r="D290" s="25"/>
      <c r="E290" s="25"/>
      <c r="F290" s="78"/>
      <c r="G290" s="25"/>
      <c r="H290" s="72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4"/>
    </row>
    <row r="291" spans="2:20" s="47" customFormat="1" ht="18" customHeight="1">
      <c r="B291" s="149"/>
      <c r="C291" s="173" t="s">
        <v>235</v>
      </c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</row>
    <row r="292" spans="2:19" s="47" customFormat="1" ht="12.75">
      <c r="B292" s="146">
        <v>181</v>
      </c>
      <c r="C292" s="43">
        <v>140</v>
      </c>
      <c r="D292" s="80" t="s">
        <v>108</v>
      </c>
      <c r="E292" s="81" t="s">
        <v>105</v>
      </c>
      <c r="F292" s="81" t="s">
        <v>21</v>
      </c>
      <c r="G292" s="45">
        <v>1</v>
      </c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1" t="s">
        <v>28</v>
      </c>
    </row>
    <row r="293" spans="2:19" s="47" customFormat="1" ht="12.75">
      <c r="B293" s="146">
        <v>182</v>
      </c>
      <c r="C293" s="43">
        <v>141</v>
      </c>
      <c r="D293" s="26" t="s">
        <v>160</v>
      </c>
      <c r="E293" s="26" t="s">
        <v>31</v>
      </c>
      <c r="F293" s="26" t="s">
        <v>27</v>
      </c>
      <c r="G293" s="26">
        <v>1</v>
      </c>
      <c r="H293" s="52">
        <f>I293+K293+O293+P293+Q293</f>
        <v>1915</v>
      </c>
      <c r="I293" s="52">
        <v>1368</v>
      </c>
      <c r="J293" s="83"/>
      <c r="K293" s="19"/>
      <c r="L293" s="19"/>
      <c r="M293" s="19"/>
      <c r="N293" s="84">
        <v>0.2</v>
      </c>
      <c r="O293" s="85">
        <v>274</v>
      </c>
      <c r="P293" s="19">
        <v>123</v>
      </c>
      <c r="Q293" s="19">
        <v>150</v>
      </c>
      <c r="R293" s="19"/>
      <c r="S293" s="86"/>
    </row>
    <row r="294" spans="2:19" s="47" customFormat="1" ht="12.75">
      <c r="B294" s="146">
        <v>183</v>
      </c>
      <c r="C294" s="43">
        <v>142</v>
      </c>
      <c r="D294" s="26" t="s">
        <v>160</v>
      </c>
      <c r="E294" s="12" t="s">
        <v>31</v>
      </c>
      <c r="F294" s="12" t="s">
        <v>26</v>
      </c>
      <c r="G294" s="12">
        <v>1</v>
      </c>
      <c r="H294" s="52">
        <f>I294+K294+O294+P294+Q294</f>
        <v>1778</v>
      </c>
      <c r="I294" s="86">
        <v>1368</v>
      </c>
      <c r="J294" s="19"/>
      <c r="K294" s="19"/>
      <c r="L294" s="19"/>
      <c r="M294" s="19"/>
      <c r="N294" s="87">
        <v>0.1</v>
      </c>
      <c r="O294" s="19">
        <v>137</v>
      </c>
      <c r="P294" s="19">
        <v>123</v>
      </c>
      <c r="Q294" s="19">
        <v>150</v>
      </c>
      <c r="R294" s="19"/>
      <c r="S294" s="86"/>
    </row>
    <row r="295" spans="2:19" s="47" customFormat="1" ht="25.5">
      <c r="B295" s="146">
        <v>184</v>
      </c>
      <c r="C295" s="43">
        <v>143</v>
      </c>
      <c r="D295" s="26" t="s">
        <v>108</v>
      </c>
      <c r="E295" s="88" t="s">
        <v>190</v>
      </c>
      <c r="F295" s="12" t="s">
        <v>21</v>
      </c>
      <c r="G295" s="12">
        <v>1</v>
      </c>
      <c r="H295" s="52"/>
      <c r="I295" s="86"/>
      <c r="J295" s="19"/>
      <c r="K295" s="19"/>
      <c r="L295" s="19"/>
      <c r="M295" s="19"/>
      <c r="N295" s="87"/>
      <c r="O295" s="19"/>
      <c r="P295" s="19"/>
      <c r="Q295" s="19"/>
      <c r="R295" s="19"/>
      <c r="S295" s="86" t="s">
        <v>28</v>
      </c>
    </row>
    <row r="296" spans="2:19" s="47" customFormat="1" ht="12.75">
      <c r="B296" s="146"/>
      <c r="C296" s="43"/>
      <c r="D296" s="26" t="s">
        <v>93</v>
      </c>
      <c r="E296" s="26"/>
      <c r="F296" s="26"/>
      <c r="G296" s="26"/>
      <c r="H296" s="12">
        <f>SUM(H293:H294)</f>
        <v>3693</v>
      </c>
      <c r="I296" s="12">
        <f>SUM(I293:I294)</f>
        <v>2736</v>
      </c>
      <c r="J296" s="12"/>
      <c r="K296" s="12"/>
      <c r="L296" s="12"/>
      <c r="M296" s="12"/>
      <c r="N296" s="12"/>
      <c r="O296" s="12">
        <f>SUM(O293:O294)</f>
        <v>411</v>
      </c>
      <c r="P296" s="12">
        <f>SUM(P293:P294)</f>
        <v>246</v>
      </c>
      <c r="Q296" s="12">
        <f>SUM(Q293:Q294)</f>
        <v>300</v>
      </c>
      <c r="R296" s="12"/>
      <c r="S296" s="41"/>
    </row>
    <row r="297" spans="2:19" s="47" customFormat="1" ht="12.75">
      <c r="B297" s="149"/>
      <c r="C297" s="62"/>
      <c r="D297" s="25"/>
      <c r="E297" s="25"/>
      <c r="F297" s="25"/>
      <c r="G297" s="25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4"/>
    </row>
    <row r="298" spans="2:19" s="47" customFormat="1" ht="15" customHeight="1">
      <c r="B298" s="149"/>
      <c r="C298" s="62"/>
      <c r="D298" s="206" t="s">
        <v>184</v>
      </c>
      <c r="E298" s="206"/>
      <c r="F298" s="25"/>
      <c r="G298" s="25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4"/>
    </row>
    <row r="299" spans="2:20" s="47" customFormat="1" ht="25.5">
      <c r="B299" s="146">
        <v>185</v>
      </c>
      <c r="C299" s="43">
        <v>144</v>
      </c>
      <c r="D299" s="26" t="s">
        <v>240</v>
      </c>
      <c r="E299" s="58" t="s">
        <v>212</v>
      </c>
      <c r="F299" s="12" t="s">
        <v>41</v>
      </c>
      <c r="G299" s="12">
        <v>1</v>
      </c>
      <c r="H299" s="35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41"/>
      <c r="T299" s="36"/>
    </row>
    <row r="300" spans="2:19" s="47" customFormat="1" ht="12.75">
      <c r="B300" s="146"/>
      <c r="C300" s="43"/>
      <c r="D300" s="26" t="s">
        <v>96</v>
      </c>
      <c r="E300" s="26"/>
      <c r="F300" s="26"/>
      <c r="G300" s="26"/>
      <c r="H300" s="12">
        <f>SUM(H297:H298)</f>
        <v>0</v>
      </c>
      <c r="I300" s="12">
        <f>SUM(I297:I298)</f>
        <v>0</v>
      </c>
      <c r="J300" s="12"/>
      <c r="K300" s="12"/>
      <c r="L300" s="12"/>
      <c r="M300" s="12"/>
      <c r="N300" s="12"/>
      <c r="O300" s="12">
        <f>SUM(O297:O298)</f>
        <v>0</v>
      </c>
      <c r="P300" s="12">
        <f>SUM(P297:P298)</f>
        <v>0</v>
      </c>
      <c r="Q300" s="12">
        <f>SUM(Q297:Q298)</f>
        <v>0</v>
      </c>
      <c r="R300" s="12"/>
      <c r="S300" s="41"/>
    </row>
    <row r="301" spans="2:19" s="47" customFormat="1" ht="12.75">
      <c r="B301" s="149"/>
      <c r="C301" s="62"/>
      <c r="D301" s="112"/>
      <c r="E301" s="113"/>
      <c r="F301" s="114"/>
      <c r="G301" s="114"/>
      <c r="H301" s="115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6"/>
    </row>
    <row r="302" spans="2:19" s="47" customFormat="1" ht="15" customHeight="1">
      <c r="B302" s="149"/>
      <c r="C302" s="62"/>
      <c r="D302" s="207" t="s">
        <v>1</v>
      </c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2:19" s="53" customFormat="1" ht="12.75">
      <c r="B303" s="146">
        <v>186</v>
      </c>
      <c r="C303" s="43">
        <v>145</v>
      </c>
      <c r="D303" s="26" t="s">
        <v>161</v>
      </c>
      <c r="E303" s="26"/>
      <c r="F303" s="44" t="s">
        <v>21</v>
      </c>
      <c r="G303" s="45">
        <v>1</v>
      </c>
      <c r="H303" s="35"/>
      <c r="I303" s="12"/>
      <c r="J303" s="12"/>
      <c r="K303" s="12"/>
      <c r="L303" s="12"/>
      <c r="M303" s="12"/>
      <c r="N303" s="46"/>
      <c r="O303" s="26"/>
      <c r="P303" s="12"/>
      <c r="Q303" s="12"/>
      <c r="R303" s="12"/>
      <c r="S303" s="12" t="s">
        <v>28</v>
      </c>
    </row>
    <row r="304" spans="2:19" s="53" customFormat="1" ht="12.75">
      <c r="B304" s="146">
        <v>187</v>
      </c>
      <c r="C304" s="43">
        <v>146</v>
      </c>
      <c r="D304" s="26" t="s">
        <v>172</v>
      </c>
      <c r="E304" s="26" t="s">
        <v>51</v>
      </c>
      <c r="F304" s="37" t="s">
        <v>21</v>
      </c>
      <c r="G304" s="38">
        <v>1</v>
      </c>
      <c r="H304" s="35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41"/>
    </row>
    <row r="305" spans="2:19" s="36" customFormat="1" ht="12.75">
      <c r="B305" s="146">
        <v>188</v>
      </c>
      <c r="C305" s="43">
        <v>147</v>
      </c>
      <c r="D305" s="26" t="s">
        <v>163</v>
      </c>
      <c r="E305" s="26" t="s">
        <v>22</v>
      </c>
      <c r="F305" s="37" t="s">
        <v>21</v>
      </c>
      <c r="G305" s="38">
        <v>1</v>
      </c>
      <c r="H305" s="35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41"/>
    </row>
    <row r="306" spans="2:19" s="47" customFormat="1" ht="12.75">
      <c r="B306" s="146"/>
      <c r="C306" s="43"/>
      <c r="D306" s="26" t="s">
        <v>3</v>
      </c>
      <c r="E306" s="26"/>
      <c r="F306" s="37"/>
      <c r="G306" s="38"/>
      <c r="H306" s="35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41"/>
    </row>
    <row r="307" spans="2:19" s="47" customFormat="1" ht="12.75">
      <c r="B307" s="149"/>
      <c r="C307" s="62"/>
      <c r="D307" s="25"/>
      <c r="E307" s="25"/>
      <c r="F307" s="78"/>
      <c r="G307" s="78"/>
      <c r="H307" s="72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4"/>
    </row>
    <row r="308" spans="2:19" s="47" customFormat="1" ht="12.75">
      <c r="B308" s="149"/>
      <c r="C308" s="62"/>
      <c r="D308" s="62" t="s">
        <v>49</v>
      </c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</row>
    <row r="309" spans="2:19" s="47" customFormat="1" ht="12.75">
      <c r="B309" s="146">
        <v>189</v>
      </c>
      <c r="C309" s="43">
        <v>148</v>
      </c>
      <c r="D309" s="26" t="s">
        <v>162</v>
      </c>
      <c r="E309" s="26" t="s">
        <v>50</v>
      </c>
      <c r="F309" s="37" t="s">
        <v>21</v>
      </c>
      <c r="G309" s="12">
        <v>1</v>
      </c>
      <c r="H309" s="52">
        <f>I309+K309+O309+P309+Q309</f>
        <v>2367</v>
      </c>
      <c r="I309" s="12">
        <v>1441</v>
      </c>
      <c r="J309" s="46">
        <v>0.18</v>
      </c>
      <c r="K309" s="12">
        <v>259</v>
      </c>
      <c r="L309" s="12"/>
      <c r="M309" s="12"/>
      <c r="N309" s="46">
        <v>0.2</v>
      </c>
      <c r="O309" s="12">
        <v>340</v>
      </c>
      <c r="P309" s="12">
        <v>140</v>
      </c>
      <c r="Q309" s="12">
        <v>187</v>
      </c>
      <c r="R309" s="12"/>
      <c r="S309" s="26" t="s">
        <v>102</v>
      </c>
    </row>
    <row r="310" spans="2:19" s="36" customFormat="1" ht="12.75">
      <c r="B310" s="146">
        <v>190</v>
      </c>
      <c r="C310" s="43">
        <v>149</v>
      </c>
      <c r="D310" s="26" t="s">
        <v>164</v>
      </c>
      <c r="E310" s="26" t="s">
        <v>50</v>
      </c>
      <c r="F310" s="37" t="s">
        <v>21</v>
      </c>
      <c r="G310" s="12">
        <v>1</v>
      </c>
      <c r="H310" s="52">
        <f>I310+K310+O310+P310+Q310</f>
        <v>1250</v>
      </c>
      <c r="I310" s="12">
        <v>890</v>
      </c>
      <c r="J310" s="12"/>
      <c r="K310" s="12"/>
      <c r="L310" s="12"/>
      <c r="M310" s="12"/>
      <c r="N310" s="46">
        <v>0.15</v>
      </c>
      <c r="O310" s="12">
        <v>134</v>
      </c>
      <c r="P310" s="12">
        <v>128</v>
      </c>
      <c r="Q310" s="12">
        <v>98</v>
      </c>
      <c r="R310" s="12"/>
      <c r="S310" s="41"/>
    </row>
    <row r="311" spans="2:19" s="47" customFormat="1" ht="12.75">
      <c r="B311" s="146">
        <v>191</v>
      </c>
      <c r="C311" s="43">
        <v>150</v>
      </c>
      <c r="D311" s="26" t="s">
        <v>136</v>
      </c>
      <c r="E311" s="26" t="s">
        <v>42</v>
      </c>
      <c r="F311" s="37" t="s">
        <v>41</v>
      </c>
      <c r="G311" s="12">
        <v>1</v>
      </c>
      <c r="H311" s="52">
        <f>I311+K311+O311+P311+Q311</f>
        <v>1339</v>
      </c>
      <c r="I311" s="12">
        <v>890</v>
      </c>
      <c r="J311" s="12"/>
      <c r="K311" s="12"/>
      <c r="L311" s="12"/>
      <c r="M311" s="12"/>
      <c r="N311" s="46">
        <v>0.25</v>
      </c>
      <c r="O311" s="12">
        <v>223</v>
      </c>
      <c r="P311" s="12">
        <v>128</v>
      </c>
      <c r="Q311" s="12">
        <v>98</v>
      </c>
      <c r="R311" s="12"/>
      <c r="S311" s="41"/>
    </row>
    <row r="312" spans="2:19" s="47" customFormat="1" ht="12.75">
      <c r="B312" s="146"/>
      <c r="C312" s="43"/>
      <c r="D312" s="26" t="s">
        <v>90</v>
      </c>
      <c r="E312" s="26"/>
      <c r="F312" s="37"/>
      <c r="G312" s="12"/>
      <c r="H312" s="35">
        <f>I312+K312+O312+P312+Q312</f>
        <v>4956</v>
      </c>
      <c r="I312" s="12">
        <f>SUM(I309:I311)</f>
        <v>3221</v>
      </c>
      <c r="J312" s="12"/>
      <c r="K312" s="12">
        <f>SUM(K309:K311)</f>
        <v>259</v>
      </c>
      <c r="L312" s="12"/>
      <c r="M312" s="12"/>
      <c r="N312" s="12"/>
      <c r="O312" s="12">
        <f>SUM(O309:O311)</f>
        <v>697</v>
      </c>
      <c r="P312" s="12">
        <f>SUM(P309:P311)</f>
        <v>396</v>
      </c>
      <c r="Q312" s="12">
        <f>SUM(Q309:Q311)</f>
        <v>383</v>
      </c>
      <c r="R312" s="12"/>
      <c r="S312" s="41"/>
    </row>
    <row r="313" spans="2:19" s="47" customFormat="1" ht="12.75">
      <c r="B313" s="149"/>
      <c r="C313" s="62"/>
      <c r="D313" s="25"/>
      <c r="E313" s="25"/>
      <c r="F313" s="78"/>
      <c r="G313" s="71"/>
      <c r="H313" s="72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4"/>
    </row>
    <row r="314" spans="2:19" s="47" customFormat="1" ht="12.75">
      <c r="B314" s="149"/>
      <c r="C314" s="62"/>
      <c r="D314" s="66" t="s">
        <v>195</v>
      </c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</row>
    <row r="315" spans="2:19" s="36" customFormat="1" ht="24" customHeight="1">
      <c r="B315" s="146">
        <v>192</v>
      </c>
      <c r="C315" s="43">
        <v>151</v>
      </c>
      <c r="D315" s="57" t="s">
        <v>165</v>
      </c>
      <c r="E315" s="57" t="s">
        <v>42</v>
      </c>
      <c r="F315" s="37" t="s">
        <v>21</v>
      </c>
      <c r="G315" s="38">
        <v>1</v>
      </c>
      <c r="H315" s="12">
        <v>2100</v>
      </c>
      <c r="I315" s="12">
        <v>1441</v>
      </c>
      <c r="J315" s="12"/>
      <c r="K315" s="12"/>
      <c r="L315" s="12"/>
      <c r="M315" s="12"/>
      <c r="N315" s="46">
        <v>0.25</v>
      </c>
      <c r="O315" s="12">
        <v>360</v>
      </c>
      <c r="P315" s="12">
        <v>140</v>
      </c>
      <c r="Q315" s="12">
        <v>159</v>
      </c>
      <c r="R315" s="12"/>
      <c r="S315" s="57"/>
    </row>
    <row r="316" spans="2:19" s="36" customFormat="1" ht="15" customHeight="1">
      <c r="B316" s="146">
        <v>193</v>
      </c>
      <c r="C316" s="43"/>
      <c r="D316" s="57" t="s">
        <v>249</v>
      </c>
      <c r="E316" s="57" t="s">
        <v>42</v>
      </c>
      <c r="F316" s="37" t="s">
        <v>21</v>
      </c>
      <c r="G316" s="38">
        <v>1</v>
      </c>
      <c r="H316" s="12"/>
      <c r="I316" s="12"/>
      <c r="J316" s="12"/>
      <c r="K316" s="12"/>
      <c r="L316" s="12"/>
      <c r="M316" s="12"/>
      <c r="N316" s="46"/>
      <c r="O316" s="12"/>
      <c r="P316" s="12"/>
      <c r="Q316" s="12"/>
      <c r="R316" s="12"/>
      <c r="S316" s="57" t="s">
        <v>28</v>
      </c>
    </row>
    <row r="317" spans="2:19" s="47" customFormat="1" ht="12.75">
      <c r="B317" s="146"/>
      <c r="C317" s="43"/>
      <c r="D317" s="57" t="s">
        <v>95</v>
      </c>
      <c r="E317" s="57"/>
      <c r="F317" s="37"/>
      <c r="G317" s="37"/>
      <c r="H317" s="12">
        <v>2100</v>
      </c>
      <c r="I317" s="12">
        <v>1441</v>
      </c>
      <c r="J317" s="12"/>
      <c r="K317" s="12"/>
      <c r="L317" s="12"/>
      <c r="M317" s="12"/>
      <c r="N317" s="46"/>
      <c r="O317" s="12">
        <v>360</v>
      </c>
      <c r="P317" s="12">
        <v>140</v>
      </c>
      <c r="Q317" s="12">
        <v>159</v>
      </c>
      <c r="R317" s="12"/>
      <c r="S317" s="41"/>
    </row>
    <row r="318" spans="2:19" s="47" customFormat="1" ht="12.75">
      <c r="B318" s="149"/>
      <c r="C318" s="62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</row>
    <row r="319" spans="2:19" s="47" customFormat="1" ht="12.75">
      <c r="B319" s="149"/>
      <c r="C319" s="117" t="s">
        <v>236</v>
      </c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</row>
    <row r="320" spans="2:19" s="47" customFormat="1" ht="12.75">
      <c r="B320" s="146">
        <v>194</v>
      </c>
      <c r="C320" s="43">
        <v>152</v>
      </c>
      <c r="D320" s="57" t="s">
        <v>137</v>
      </c>
      <c r="E320" s="57" t="s">
        <v>173</v>
      </c>
      <c r="F320" s="37" t="s">
        <v>41</v>
      </c>
      <c r="G320" s="38">
        <v>1</v>
      </c>
      <c r="H320" s="12">
        <v>1132</v>
      </c>
      <c r="I320" s="12">
        <v>745</v>
      </c>
      <c r="J320" s="12"/>
      <c r="K320" s="12"/>
      <c r="L320" s="12"/>
      <c r="M320" s="12"/>
      <c r="N320" s="46">
        <v>0.25</v>
      </c>
      <c r="O320" s="12">
        <v>186</v>
      </c>
      <c r="P320" s="12">
        <v>119</v>
      </c>
      <c r="Q320" s="12">
        <v>82</v>
      </c>
      <c r="R320" s="12"/>
      <c r="S320" s="41"/>
    </row>
    <row r="321" spans="2:19" s="47" customFormat="1" ht="12.75">
      <c r="B321" s="146"/>
      <c r="C321" s="43"/>
      <c r="D321" s="22" t="s">
        <v>96</v>
      </c>
      <c r="E321" s="12"/>
      <c r="F321" s="12"/>
      <c r="G321" s="12"/>
      <c r="H321" s="12">
        <v>1132</v>
      </c>
      <c r="I321" s="12">
        <v>745</v>
      </c>
      <c r="J321" s="12"/>
      <c r="K321" s="12"/>
      <c r="L321" s="12"/>
      <c r="M321" s="12"/>
      <c r="N321" s="12"/>
      <c r="O321" s="12">
        <v>186</v>
      </c>
      <c r="P321" s="12">
        <v>119</v>
      </c>
      <c r="Q321" s="12">
        <v>82</v>
      </c>
      <c r="R321" s="12"/>
      <c r="S321" s="41"/>
    </row>
    <row r="322" spans="2:19" s="47" customFormat="1" ht="13.5" customHeight="1">
      <c r="B322" s="149"/>
      <c r="C322" s="62"/>
      <c r="D322" s="118"/>
      <c r="E322" s="118"/>
      <c r="F322" s="119"/>
      <c r="G322" s="119"/>
      <c r="H322" s="120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4"/>
    </row>
    <row r="323" spans="2:19" s="47" customFormat="1" ht="12.75">
      <c r="B323" s="149"/>
      <c r="C323" s="62"/>
      <c r="D323" s="62" t="s">
        <v>191</v>
      </c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</row>
    <row r="324" spans="2:19" s="47" customFormat="1" ht="12.75">
      <c r="B324" s="146">
        <v>195</v>
      </c>
      <c r="C324" s="43">
        <v>153</v>
      </c>
      <c r="D324" s="57" t="s">
        <v>166</v>
      </c>
      <c r="E324" s="57" t="s">
        <v>52</v>
      </c>
      <c r="F324" s="37" t="s">
        <v>21</v>
      </c>
      <c r="G324" s="38">
        <v>1</v>
      </c>
      <c r="H324" s="52">
        <f>I324+K324+O324+P324+Q324</f>
        <v>2491</v>
      </c>
      <c r="I324" s="12">
        <v>1441</v>
      </c>
      <c r="J324" s="46">
        <v>0.2</v>
      </c>
      <c r="K324" s="12">
        <v>288</v>
      </c>
      <c r="L324" s="12"/>
      <c r="M324" s="12"/>
      <c r="N324" s="46">
        <v>0.25</v>
      </c>
      <c r="O324" s="12">
        <v>432</v>
      </c>
      <c r="P324" s="12">
        <v>140</v>
      </c>
      <c r="Q324" s="12">
        <v>190</v>
      </c>
      <c r="R324" s="12"/>
      <c r="S324" s="41"/>
    </row>
    <row r="325" spans="2:19" s="47" customFormat="1" ht="12.75">
      <c r="B325" s="146">
        <v>196</v>
      </c>
      <c r="C325" s="43">
        <v>154</v>
      </c>
      <c r="D325" s="26" t="s">
        <v>136</v>
      </c>
      <c r="E325" s="57" t="s">
        <v>42</v>
      </c>
      <c r="F325" s="37" t="s">
        <v>41</v>
      </c>
      <c r="G325" s="38">
        <v>1</v>
      </c>
      <c r="H325" s="52">
        <f>I325+K325+O325+P325+Q325</f>
        <v>1440</v>
      </c>
      <c r="I325" s="12">
        <v>1039</v>
      </c>
      <c r="J325" s="12"/>
      <c r="K325" s="12"/>
      <c r="L325" s="12"/>
      <c r="M325" s="12"/>
      <c r="N325" s="46">
        <v>0.15</v>
      </c>
      <c r="O325" s="12">
        <v>156</v>
      </c>
      <c r="P325" s="12">
        <v>131</v>
      </c>
      <c r="Q325" s="12">
        <v>114</v>
      </c>
      <c r="R325" s="12"/>
      <c r="S325" s="41"/>
    </row>
    <row r="326" spans="2:19" s="47" customFormat="1" ht="12.75">
      <c r="B326" s="146"/>
      <c r="C326" s="43"/>
      <c r="D326" s="85" t="s">
        <v>95</v>
      </c>
      <c r="E326" s="85"/>
      <c r="F326" s="121"/>
      <c r="G326" s="122"/>
      <c r="H326" s="52">
        <f>I326+K326+O326+P326+Q326</f>
        <v>3931</v>
      </c>
      <c r="I326" s="12">
        <f>SUM(I324:I325)</f>
        <v>2480</v>
      </c>
      <c r="J326" s="12"/>
      <c r="K326" s="12">
        <f>SUM(K324:K325)</f>
        <v>288</v>
      </c>
      <c r="L326" s="12"/>
      <c r="M326" s="12"/>
      <c r="N326" s="12"/>
      <c r="O326" s="12">
        <f>SUM(O324:O325)</f>
        <v>588</v>
      </c>
      <c r="P326" s="12">
        <f>SUM(P324:P325)</f>
        <v>271</v>
      </c>
      <c r="Q326" s="12">
        <f>SUM(Q324:Q325)</f>
        <v>304</v>
      </c>
      <c r="R326" s="12"/>
      <c r="S326" s="41"/>
    </row>
    <row r="327" spans="2:19" s="47" customFormat="1" ht="12.75">
      <c r="B327" s="149"/>
      <c r="C327" s="62"/>
      <c r="D327" s="118"/>
      <c r="E327" s="118"/>
      <c r="F327" s="119"/>
      <c r="G327" s="123"/>
      <c r="H327" s="120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4"/>
    </row>
    <row r="328" spans="2:19" s="47" customFormat="1" ht="12.75">
      <c r="B328" s="149"/>
      <c r="C328" s="62"/>
      <c r="D328" s="66" t="s">
        <v>211</v>
      </c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2:20" s="47" customFormat="1" ht="25.5">
      <c r="B329" s="146">
        <v>197</v>
      </c>
      <c r="C329" s="43">
        <v>155</v>
      </c>
      <c r="D329" s="57" t="s">
        <v>241</v>
      </c>
      <c r="E329" s="57" t="s">
        <v>51</v>
      </c>
      <c r="F329" s="37" t="s">
        <v>21</v>
      </c>
      <c r="G329" s="38">
        <v>1</v>
      </c>
      <c r="H329" s="12">
        <v>2100</v>
      </c>
      <c r="I329" s="12">
        <v>1441</v>
      </c>
      <c r="J329" s="12"/>
      <c r="K329" s="12"/>
      <c r="L329" s="12"/>
      <c r="M329" s="12"/>
      <c r="N329" s="46">
        <v>0.25</v>
      </c>
      <c r="O329" s="12">
        <v>360</v>
      </c>
      <c r="P329" s="12">
        <v>140</v>
      </c>
      <c r="Q329" s="12">
        <v>159</v>
      </c>
      <c r="R329" s="12"/>
      <c r="S329" s="57" t="s">
        <v>239</v>
      </c>
      <c r="T329" s="36"/>
    </row>
    <row r="330" spans="2:19" s="47" customFormat="1" ht="14.25" customHeight="1">
      <c r="B330" s="146"/>
      <c r="C330" s="43"/>
      <c r="D330" s="57" t="s">
        <v>96</v>
      </c>
      <c r="E330" s="57"/>
      <c r="F330" s="37"/>
      <c r="G330" s="37"/>
      <c r="H330" s="12">
        <v>2100</v>
      </c>
      <c r="I330" s="12">
        <v>1441</v>
      </c>
      <c r="J330" s="12"/>
      <c r="K330" s="12"/>
      <c r="L330" s="12"/>
      <c r="M330" s="12"/>
      <c r="N330" s="46"/>
      <c r="O330" s="12">
        <v>360</v>
      </c>
      <c r="P330" s="12">
        <v>140</v>
      </c>
      <c r="Q330" s="12">
        <v>159</v>
      </c>
      <c r="R330" s="12"/>
      <c r="S330" s="41"/>
    </row>
    <row r="331" spans="2:19" s="47" customFormat="1" ht="12.75">
      <c r="B331" s="149"/>
      <c r="C331" s="62"/>
      <c r="D331" s="118"/>
      <c r="E331" s="118"/>
      <c r="F331" s="119"/>
      <c r="G331" s="123"/>
      <c r="H331" s="120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4"/>
    </row>
    <row r="332" spans="2:19" s="47" customFormat="1" ht="12.75">
      <c r="B332" s="149"/>
      <c r="C332" s="62"/>
      <c r="D332" s="62" t="s">
        <v>46</v>
      </c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</row>
    <row r="333" spans="2:19" s="47" customFormat="1" ht="12.75">
      <c r="B333" s="146">
        <v>198</v>
      </c>
      <c r="C333" s="43">
        <v>156</v>
      </c>
      <c r="D333" s="26" t="s">
        <v>138</v>
      </c>
      <c r="E333" s="26" t="s">
        <v>47</v>
      </c>
      <c r="F333" s="37" t="s">
        <v>35</v>
      </c>
      <c r="G333" s="38" t="s">
        <v>39</v>
      </c>
      <c r="H333" s="52">
        <f aca="true" t="shared" si="5" ref="H333:H338">I333+K333+O333+P333+Q333</f>
        <v>995</v>
      </c>
      <c r="I333" s="12">
        <v>619</v>
      </c>
      <c r="J333" s="46">
        <v>0.07</v>
      </c>
      <c r="K333" s="12">
        <v>43</v>
      </c>
      <c r="L333" s="12"/>
      <c r="M333" s="12"/>
      <c r="N333" s="46">
        <v>0.25</v>
      </c>
      <c r="O333" s="12">
        <v>165</v>
      </c>
      <c r="P333" s="12">
        <v>95</v>
      </c>
      <c r="Q333" s="12">
        <v>73</v>
      </c>
      <c r="R333" s="12"/>
      <c r="S333" s="41"/>
    </row>
    <row r="334" spans="2:19" s="47" customFormat="1" ht="13.5" customHeight="1">
      <c r="B334" s="146">
        <v>199</v>
      </c>
      <c r="C334" s="43">
        <v>157</v>
      </c>
      <c r="D334" s="26" t="s">
        <v>138</v>
      </c>
      <c r="E334" s="26" t="s">
        <v>47</v>
      </c>
      <c r="F334" s="37" t="s">
        <v>35</v>
      </c>
      <c r="G334" s="38" t="s">
        <v>39</v>
      </c>
      <c r="H334" s="52">
        <f t="shared" si="5"/>
        <v>937</v>
      </c>
      <c r="I334" s="12">
        <v>619</v>
      </c>
      <c r="J334" s="12"/>
      <c r="K334" s="12"/>
      <c r="L334" s="12"/>
      <c r="M334" s="12"/>
      <c r="N334" s="46">
        <v>0.25</v>
      </c>
      <c r="O334" s="12">
        <v>155</v>
      </c>
      <c r="P334" s="12">
        <v>95</v>
      </c>
      <c r="Q334" s="12">
        <v>68</v>
      </c>
      <c r="R334" s="12"/>
      <c r="S334" s="41"/>
    </row>
    <row r="335" spans="2:19" s="47" customFormat="1" ht="12.75">
      <c r="B335" s="146">
        <v>200</v>
      </c>
      <c r="C335" s="43">
        <v>158</v>
      </c>
      <c r="D335" s="26" t="s">
        <v>138</v>
      </c>
      <c r="E335" s="26" t="s">
        <v>47</v>
      </c>
      <c r="F335" s="37" t="s">
        <v>35</v>
      </c>
      <c r="G335" s="38" t="s">
        <v>39</v>
      </c>
      <c r="H335" s="52">
        <f t="shared" si="5"/>
        <v>937</v>
      </c>
      <c r="I335" s="12">
        <v>619</v>
      </c>
      <c r="J335" s="12"/>
      <c r="K335" s="12"/>
      <c r="L335" s="12"/>
      <c r="M335" s="12"/>
      <c r="N335" s="46">
        <v>0.25</v>
      </c>
      <c r="O335" s="12">
        <v>155</v>
      </c>
      <c r="P335" s="12">
        <v>95</v>
      </c>
      <c r="Q335" s="12">
        <v>68</v>
      </c>
      <c r="R335" s="12"/>
      <c r="S335" s="41"/>
    </row>
    <row r="336" spans="2:19" s="47" customFormat="1" ht="12.75">
      <c r="B336" s="146">
        <v>201</v>
      </c>
      <c r="C336" s="43">
        <v>159</v>
      </c>
      <c r="D336" s="26" t="s">
        <v>138</v>
      </c>
      <c r="E336" s="26" t="s">
        <v>47</v>
      </c>
      <c r="F336" s="37" t="s">
        <v>35</v>
      </c>
      <c r="G336" s="38" t="s">
        <v>39</v>
      </c>
      <c r="H336" s="52">
        <f t="shared" si="5"/>
        <v>937</v>
      </c>
      <c r="I336" s="12">
        <v>619</v>
      </c>
      <c r="J336" s="12"/>
      <c r="K336" s="12"/>
      <c r="L336" s="12"/>
      <c r="M336" s="12"/>
      <c r="N336" s="46">
        <v>0.25</v>
      </c>
      <c r="O336" s="12">
        <v>155</v>
      </c>
      <c r="P336" s="12">
        <v>95</v>
      </c>
      <c r="Q336" s="12">
        <v>68</v>
      </c>
      <c r="R336" s="12"/>
      <c r="S336" s="41"/>
    </row>
    <row r="337" spans="2:19" s="47" customFormat="1" ht="12.75">
      <c r="B337" s="146">
        <v>202</v>
      </c>
      <c r="C337" s="43">
        <v>160</v>
      </c>
      <c r="D337" s="26" t="s">
        <v>138</v>
      </c>
      <c r="E337" s="26" t="s">
        <v>47</v>
      </c>
      <c r="F337" s="37" t="s">
        <v>35</v>
      </c>
      <c r="G337" s="38" t="s">
        <v>39</v>
      </c>
      <c r="H337" s="52">
        <f t="shared" si="5"/>
        <v>937</v>
      </c>
      <c r="I337" s="12">
        <v>619</v>
      </c>
      <c r="J337" s="12"/>
      <c r="K337" s="12"/>
      <c r="L337" s="12"/>
      <c r="M337" s="12"/>
      <c r="N337" s="46">
        <v>0.25</v>
      </c>
      <c r="O337" s="12">
        <v>155</v>
      </c>
      <c r="P337" s="12">
        <v>95</v>
      </c>
      <c r="Q337" s="12">
        <v>68</v>
      </c>
      <c r="R337" s="12"/>
      <c r="S337" s="41"/>
    </row>
    <row r="338" spans="2:19" s="47" customFormat="1" ht="12.75">
      <c r="B338" s="146"/>
      <c r="C338" s="43"/>
      <c r="D338" s="26" t="s">
        <v>92</v>
      </c>
      <c r="E338" s="26"/>
      <c r="F338" s="37"/>
      <c r="G338" s="38"/>
      <c r="H338" s="35">
        <f t="shared" si="5"/>
        <v>4743</v>
      </c>
      <c r="I338" s="12">
        <f>SUM(I333:I337)</f>
        <v>3095</v>
      </c>
      <c r="J338" s="12"/>
      <c r="K338" s="12">
        <v>43</v>
      </c>
      <c r="L338" s="12"/>
      <c r="M338" s="12"/>
      <c r="N338" s="12"/>
      <c r="O338" s="12">
        <f>SUM(O333:O337)</f>
        <v>785</v>
      </c>
      <c r="P338" s="12">
        <f>SUM(P333:P337)</f>
        <v>475</v>
      </c>
      <c r="Q338" s="12">
        <f>SUM(Q333:Q337)</f>
        <v>345</v>
      </c>
      <c r="R338" s="12"/>
      <c r="S338" s="41"/>
    </row>
    <row r="339" spans="2:19" s="47" customFormat="1" ht="12.75">
      <c r="B339" s="149"/>
      <c r="C339" s="62"/>
      <c r="D339" s="118"/>
      <c r="E339" s="118"/>
      <c r="F339" s="119"/>
      <c r="G339" s="119"/>
      <c r="H339" s="120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4"/>
    </row>
    <row r="340" spans="2:23" s="47" customFormat="1" ht="12.75">
      <c r="B340" s="149"/>
      <c r="C340" s="62"/>
      <c r="D340" s="27" t="s">
        <v>63</v>
      </c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W340" s="124"/>
    </row>
    <row r="341" spans="2:23" s="47" customFormat="1" ht="15.75" customHeight="1">
      <c r="B341" s="146">
        <v>203</v>
      </c>
      <c r="C341" s="43">
        <v>161</v>
      </c>
      <c r="D341" s="26" t="s">
        <v>181</v>
      </c>
      <c r="E341" s="12" t="s">
        <v>64</v>
      </c>
      <c r="F341" s="12"/>
      <c r="G341" s="12">
        <v>1</v>
      </c>
      <c r="H341" s="35">
        <f aca="true" t="shared" si="6" ref="H341:H347">I341+K341+O341+P341+Q341</f>
        <v>1130</v>
      </c>
      <c r="I341" s="12">
        <v>744</v>
      </c>
      <c r="J341" s="46">
        <v>0.05</v>
      </c>
      <c r="K341" s="12">
        <v>37</v>
      </c>
      <c r="L341" s="12"/>
      <c r="M341" s="12"/>
      <c r="N341" s="46">
        <v>0.2</v>
      </c>
      <c r="O341" s="12">
        <v>156</v>
      </c>
      <c r="P341" s="12">
        <v>107</v>
      </c>
      <c r="Q341" s="12">
        <v>86</v>
      </c>
      <c r="R341" s="12"/>
      <c r="S341" s="41" t="s">
        <v>176</v>
      </c>
      <c r="W341" s="25"/>
    </row>
    <row r="342" spans="2:23" s="47" customFormat="1" ht="15.75" customHeight="1">
      <c r="B342" s="146">
        <v>204</v>
      </c>
      <c r="C342" s="43">
        <v>162</v>
      </c>
      <c r="D342" s="26" t="s">
        <v>181</v>
      </c>
      <c r="E342" s="12" t="s">
        <v>64</v>
      </c>
      <c r="F342" s="12"/>
      <c r="G342" s="12">
        <v>1</v>
      </c>
      <c r="H342" s="35">
        <f t="shared" si="6"/>
        <v>1033</v>
      </c>
      <c r="I342" s="12">
        <v>687</v>
      </c>
      <c r="J342" s="12"/>
      <c r="K342" s="12"/>
      <c r="L342" s="12"/>
      <c r="M342" s="12"/>
      <c r="N342" s="46">
        <v>0.25</v>
      </c>
      <c r="O342" s="12">
        <v>172</v>
      </c>
      <c r="P342" s="12">
        <v>98</v>
      </c>
      <c r="Q342" s="12">
        <v>76</v>
      </c>
      <c r="R342" s="12"/>
      <c r="S342" s="41"/>
      <c r="W342" s="25"/>
    </row>
    <row r="343" spans="2:23" s="36" customFormat="1" ht="12.75">
      <c r="B343" s="146">
        <v>205</v>
      </c>
      <c r="C343" s="43">
        <v>163</v>
      </c>
      <c r="D343" s="125" t="s">
        <v>182</v>
      </c>
      <c r="E343" s="12" t="s">
        <v>64</v>
      </c>
      <c r="F343" s="12"/>
      <c r="G343" s="12">
        <v>1</v>
      </c>
      <c r="H343" s="35">
        <f t="shared" si="6"/>
        <v>1119</v>
      </c>
      <c r="I343" s="12">
        <v>744</v>
      </c>
      <c r="J343" s="12"/>
      <c r="K343" s="12"/>
      <c r="L343" s="12"/>
      <c r="M343" s="12"/>
      <c r="N343" s="46">
        <v>0.25</v>
      </c>
      <c r="O343" s="12">
        <v>186</v>
      </c>
      <c r="P343" s="12">
        <v>107</v>
      </c>
      <c r="Q343" s="12">
        <v>82</v>
      </c>
      <c r="R343" s="12"/>
      <c r="S343" s="41"/>
      <c r="W343" s="25"/>
    </row>
    <row r="344" spans="2:23" s="47" customFormat="1" ht="12.75">
      <c r="B344" s="146">
        <v>206</v>
      </c>
      <c r="C344" s="43">
        <v>164</v>
      </c>
      <c r="D344" s="26" t="s">
        <v>146</v>
      </c>
      <c r="E344" s="12" t="s">
        <v>64</v>
      </c>
      <c r="F344" s="12"/>
      <c r="G344" s="12">
        <v>1</v>
      </c>
      <c r="H344" s="35">
        <f t="shared" si="6"/>
        <v>1119</v>
      </c>
      <c r="I344" s="12">
        <v>744</v>
      </c>
      <c r="J344" s="12"/>
      <c r="K344" s="12"/>
      <c r="L344" s="12"/>
      <c r="M344" s="12"/>
      <c r="N344" s="46">
        <v>0.25</v>
      </c>
      <c r="O344" s="12">
        <v>186</v>
      </c>
      <c r="P344" s="12">
        <v>107</v>
      </c>
      <c r="Q344" s="12">
        <v>82</v>
      </c>
      <c r="R344" s="12"/>
      <c r="S344" s="41"/>
      <c r="W344" s="25"/>
    </row>
    <row r="345" spans="2:23" s="47" customFormat="1" ht="12.75">
      <c r="B345" s="146">
        <v>207</v>
      </c>
      <c r="C345" s="43">
        <v>165</v>
      </c>
      <c r="D345" s="26" t="s">
        <v>183</v>
      </c>
      <c r="E345" s="12" t="s">
        <v>64</v>
      </c>
      <c r="F345" s="12"/>
      <c r="G345" s="12">
        <v>1</v>
      </c>
      <c r="H345" s="35">
        <f t="shared" si="6"/>
        <v>1119</v>
      </c>
      <c r="I345" s="12">
        <v>744</v>
      </c>
      <c r="J345" s="12"/>
      <c r="K345" s="12"/>
      <c r="L345" s="12"/>
      <c r="M345" s="12"/>
      <c r="N345" s="46">
        <v>0.25</v>
      </c>
      <c r="O345" s="12">
        <v>186</v>
      </c>
      <c r="P345" s="12">
        <v>107</v>
      </c>
      <c r="Q345" s="12">
        <v>82</v>
      </c>
      <c r="R345" s="12"/>
      <c r="S345" s="12"/>
      <c r="W345" s="25"/>
    </row>
    <row r="346" spans="2:23" s="36" customFormat="1" ht="12.75">
      <c r="B346" s="146">
        <v>208</v>
      </c>
      <c r="C346" s="43">
        <v>166</v>
      </c>
      <c r="D346" s="26" t="s">
        <v>204</v>
      </c>
      <c r="E346" s="68" t="s">
        <v>64</v>
      </c>
      <c r="F346" s="68"/>
      <c r="G346" s="68">
        <v>1</v>
      </c>
      <c r="H346" s="69">
        <f>I346+K346+O346+P346+Q346</f>
        <v>1119</v>
      </c>
      <c r="I346" s="68">
        <v>744</v>
      </c>
      <c r="J346" s="68"/>
      <c r="K346" s="68"/>
      <c r="L346" s="68"/>
      <c r="M346" s="68"/>
      <c r="N346" s="70">
        <v>0.25</v>
      </c>
      <c r="O346" s="68">
        <v>186</v>
      </c>
      <c r="P346" s="68">
        <v>107</v>
      </c>
      <c r="Q346" s="68">
        <v>82</v>
      </c>
      <c r="R346" s="68"/>
      <c r="S346" s="68"/>
      <c r="T346" s="36" t="s">
        <v>214</v>
      </c>
      <c r="W346" s="25"/>
    </row>
    <row r="347" spans="2:23" s="47" customFormat="1" ht="12.75">
      <c r="B347" s="146"/>
      <c r="C347" s="43"/>
      <c r="D347" s="12" t="s">
        <v>210</v>
      </c>
      <c r="E347" s="126"/>
      <c r="F347" s="126"/>
      <c r="G347" s="126"/>
      <c r="H347" s="127">
        <f t="shared" si="6"/>
        <v>6639</v>
      </c>
      <c r="I347" s="126">
        <f>SUM(I341:I346)</f>
        <v>4407</v>
      </c>
      <c r="J347" s="126"/>
      <c r="K347" s="126">
        <f>SUM(K341:K346)</f>
        <v>37</v>
      </c>
      <c r="L347" s="126"/>
      <c r="M347" s="126"/>
      <c r="N347" s="126"/>
      <c r="O347" s="126">
        <f>SUM(O341:O346)</f>
        <v>1072</v>
      </c>
      <c r="P347" s="126">
        <f>SUM(P341:P346)</f>
        <v>633</v>
      </c>
      <c r="Q347" s="126">
        <f>SUM(Q341:Q346)</f>
        <v>490</v>
      </c>
      <c r="R347" s="126"/>
      <c r="S347" s="128"/>
      <c r="W347" s="124"/>
    </row>
    <row r="348" spans="2:23" s="47" customFormat="1" ht="12.75">
      <c r="B348" s="149"/>
      <c r="C348" s="62"/>
      <c r="D348" s="25"/>
      <c r="E348" s="71"/>
      <c r="F348" s="71"/>
      <c r="G348" s="71"/>
      <c r="H348" s="72"/>
      <c r="I348" s="71"/>
      <c r="J348" s="71"/>
      <c r="K348" s="71"/>
      <c r="L348" s="71"/>
      <c r="M348" s="71"/>
      <c r="N348" s="73"/>
      <c r="O348" s="71"/>
      <c r="P348" s="71"/>
      <c r="Q348" s="71"/>
      <c r="R348" s="71"/>
      <c r="S348" s="74"/>
      <c r="W348" s="124"/>
    </row>
    <row r="349" spans="2:19" s="47" customFormat="1" ht="12.75">
      <c r="B349" s="149"/>
      <c r="C349" s="62"/>
      <c r="D349" s="62" t="s">
        <v>84</v>
      </c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2:19" s="47" customFormat="1" ht="12.75">
      <c r="B350" s="146">
        <v>209</v>
      </c>
      <c r="C350" s="43">
        <v>167</v>
      </c>
      <c r="D350" s="26" t="s">
        <v>146</v>
      </c>
      <c r="E350" s="26" t="s">
        <v>55</v>
      </c>
      <c r="F350" s="37" t="s">
        <v>35</v>
      </c>
      <c r="G350" s="38" t="s">
        <v>39</v>
      </c>
      <c r="H350" s="52">
        <f aca="true" t="shared" si="7" ref="H350:H357">I350+K350+O350+P350+Q350</f>
        <v>1271</v>
      </c>
      <c r="I350" s="12">
        <v>850</v>
      </c>
      <c r="J350" s="12"/>
      <c r="K350" s="12"/>
      <c r="L350" s="12"/>
      <c r="M350" s="12"/>
      <c r="N350" s="46">
        <v>0.25</v>
      </c>
      <c r="O350" s="12">
        <v>213</v>
      </c>
      <c r="P350" s="12">
        <v>114</v>
      </c>
      <c r="Q350" s="12">
        <v>94</v>
      </c>
      <c r="R350" s="12"/>
      <c r="S350" s="41"/>
    </row>
    <row r="351" spans="2:19" s="47" customFormat="1" ht="12.75">
      <c r="B351" s="146">
        <v>210</v>
      </c>
      <c r="C351" s="43">
        <v>168</v>
      </c>
      <c r="D351" s="26" t="s">
        <v>148</v>
      </c>
      <c r="E351" s="26" t="s">
        <v>56</v>
      </c>
      <c r="F351" s="37" t="s">
        <v>35</v>
      </c>
      <c r="G351" s="38" t="s">
        <v>39</v>
      </c>
      <c r="H351" s="52">
        <f t="shared" si="7"/>
        <v>1271</v>
      </c>
      <c r="I351" s="12">
        <v>850</v>
      </c>
      <c r="J351" s="12"/>
      <c r="K351" s="12"/>
      <c r="L351" s="12"/>
      <c r="M351" s="12"/>
      <c r="N351" s="46">
        <v>0.25</v>
      </c>
      <c r="O351" s="12">
        <v>213</v>
      </c>
      <c r="P351" s="12">
        <v>114</v>
      </c>
      <c r="Q351" s="12">
        <v>94</v>
      </c>
      <c r="R351" s="12"/>
      <c r="S351" s="41"/>
    </row>
    <row r="352" spans="2:19" s="47" customFormat="1" ht="12.75">
      <c r="B352" s="146">
        <v>211</v>
      </c>
      <c r="C352" s="43">
        <v>169</v>
      </c>
      <c r="D352" s="26" t="s">
        <v>146</v>
      </c>
      <c r="E352" s="26" t="s">
        <v>139</v>
      </c>
      <c r="F352" s="37" t="s">
        <v>35</v>
      </c>
      <c r="G352" s="38" t="s">
        <v>39</v>
      </c>
      <c r="H352" s="52">
        <f>I352+K352+O352+P352+Q352</f>
        <v>1187</v>
      </c>
      <c r="I352" s="12">
        <v>792</v>
      </c>
      <c r="J352" s="12"/>
      <c r="K352" s="12"/>
      <c r="L352" s="12"/>
      <c r="M352" s="12"/>
      <c r="N352" s="46">
        <v>0.25</v>
      </c>
      <c r="O352" s="12">
        <v>198</v>
      </c>
      <c r="P352" s="12">
        <v>110</v>
      </c>
      <c r="Q352" s="12">
        <v>87</v>
      </c>
      <c r="R352" s="12"/>
      <c r="S352" s="41"/>
    </row>
    <row r="353" spans="2:19" s="36" customFormat="1" ht="12.75">
      <c r="B353" s="146">
        <v>212</v>
      </c>
      <c r="C353" s="43">
        <v>170</v>
      </c>
      <c r="D353" s="26" t="s">
        <v>148</v>
      </c>
      <c r="E353" s="26" t="s">
        <v>139</v>
      </c>
      <c r="F353" s="37" t="s">
        <v>35</v>
      </c>
      <c r="G353" s="38" t="s">
        <v>39</v>
      </c>
      <c r="H353" s="52">
        <f t="shared" si="7"/>
        <v>1187</v>
      </c>
      <c r="I353" s="12">
        <v>792</v>
      </c>
      <c r="J353" s="12"/>
      <c r="K353" s="12"/>
      <c r="L353" s="12"/>
      <c r="M353" s="12"/>
      <c r="N353" s="46">
        <v>0.25</v>
      </c>
      <c r="O353" s="12">
        <v>198</v>
      </c>
      <c r="P353" s="12">
        <v>110</v>
      </c>
      <c r="Q353" s="12">
        <v>87</v>
      </c>
      <c r="R353" s="12"/>
      <c r="S353" s="26"/>
    </row>
    <row r="354" spans="2:19" s="47" customFormat="1" ht="12.75">
      <c r="B354" s="146">
        <v>213</v>
      </c>
      <c r="C354" s="43">
        <v>171</v>
      </c>
      <c r="D354" s="26" t="s">
        <v>146</v>
      </c>
      <c r="E354" s="26" t="s">
        <v>57</v>
      </c>
      <c r="F354" s="37" t="s">
        <v>35</v>
      </c>
      <c r="G354" s="38" t="s">
        <v>39</v>
      </c>
      <c r="H354" s="52">
        <f t="shared" si="7"/>
        <v>1271</v>
      </c>
      <c r="I354" s="12">
        <v>850</v>
      </c>
      <c r="J354" s="12"/>
      <c r="K354" s="12"/>
      <c r="L354" s="12"/>
      <c r="M354" s="12"/>
      <c r="N354" s="46">
        <v>0.25</v>
      </c>
      <c r="O354" s="12">
        <v>213</v>
      </c>
      <c r="P354" s="12">
        <v>114</v>
      </c>
      <c r="Q354" s="12">
        <v>94</v>
      </c>
      <c r="R354" s="12"/>
      <c r="S354" s="41"/>
    </row>
    <row r="355" spans="2:19" s="47" customFormat="1" ht="12.75">
      <c r="B355" s="146">
        <v>214</v>
      </c>
      <c r="C355" s="43">
        <v>172</v>
      </c>
      <c r="D355" s="26" t="s">
        <v>146</v>
      </c>
      <c r="E355" s="26" t="s">
        <v>58</v>
      </c>
      <c r="F355" s="37" t="s">
        <v>35</v>
      </c>
      <c r="G355" s="38" t="s">
        <v>39</v>
      </c>
      <c r="H355" s="52">
        <f t="shared" si="7"/>
        <v>1271</v>
      </c>
      <c r="I355" s="12">
        <v>850</v>
      </c>
      <c r="J355" s="12"/>
      <c r="K355" s="12"/>
      <c r="L355" s="12"/>
      <c r="M355" s="12"/>
      <c r="N355" s="46">
        <v>0.25</v>
      </c>
      <c r="O355" s="12">
        <v>213</v>
      </c>
      <c r="P355" s="12">
        <v>114</v>
      </c>
      <c r="Q355" s="12">
        <v>94</v>
      </c>
      <c r="R355" s="12"/>
      <c r="S355" s="41"/>
    </row>
    <row r="356" spans="2:19" s="47" customFormat="1" ht="12.75">
      <c r="B356" s="146">
        <v>215</v>
      </c>
      <c r="C356" s="43">
        <v>173</v>
      </c>
      <c r="D356" s="26" t="s">
        <v>146</v>
      </c>
      <c r="E356" s="26" t="s">
        <v>59</v>
      </c>
      <c r="F356" s="37" t="s">
        <v>35</v>
      </c>
      <c r="G356" s="38" t="s">
        <v>39</v>
      </c>
      <c r="H356" s="52">
        <f t="shared" si="7"/>
        <v>1108</v>
      </c>
      <c r="I356" s="12">
        <v>792</v>
      </c>
      <c r="J356" s="12"/>
      <c r="K356" s="12"/>
      <c r="L356" s="12"/>
      <c r="M356" s="12"/>
      <c r="N356" s="46">
        <v>0.15</v>
      </c>
      <c r="O356" s="12">
        <v>119</v>
      </c>
      <c r="P356" s="12">
        <v>110</v>
      </c>
      <c r="Q356" s="12">
        <v>87</v>
      </c>
      <c r="R356" s="12"/>
      <c r="S356" s="41"/>
    </row>
    <row r="357" spans="2:19" s="47" customFormat="1" ht="12.75">
      <c r="B357" s="146">
        <v>216</v>
      </c>
      <c r="C357" s="43">
        <v>174</v>
      </c>
      <c r="D357" s="26" t="s">
        <v>146</v>
      </c>
      <c r="E357" s="26" t="s">
        <v>60</v>
      </c>
      <c r="F357" s="37" t="s">
        <v>35</v>
      </c>
      <c r="G357" s="38" t="s">
        <v>39</v>
      </c>
      <c r="H357" s="52">
        <f t="shared" si="7"/>
        <v>1271</v>
      </c>
      <c r="I357" s="12">
        <v>850</v>
      </c>
      <c r="J357" s="12"/>
      <c r="K357" s="12"/>
      <c r="L357" s="12"/>
      <c r="M357" s="12"/>
      <c r="N357" s="46">
        <v>0.25</v>
      </c>
      <c r="O357" s="12">
        <v>213</v>
      </c>
      <c r="P357" s="12">
        <v>114</v>
      </c>
      <c r="Q357" s="12">
        <v>94</v>
      </c>
      <c r="R357" s="12"/>
      <c r="S357" s="41"/>
    </row>
    <row r="358" spans="2:19" s="47" customFormat="1" ht="12.75">
      <c r="B358" s="146"/>
      <c r="C358" s="43"/>
      <c r="D358" s="26" t="s">
        <v>91</v>
      </c>
      <c r="E358" s="26"/>
      <c r="F358" s="37"/>
      <c r="G358" s="37"/>
      <c r="H358" s="12">
        <f>SUM(H350:H357)</f>
        <v>9837</v>
      </c>
      <c r="I358" s="12">
        <f>SUM(I350:I357)</f>
        <v>6626</v>
      </c>
      <c r="J358" s="12"/>
      <c r="K358" s="12"/>
      <c r="L358" s="12"/>
      <c r="M358" s="12"/>
      <c r="N358" s="12"/>
      <c r="O358" s="12">
        <f>SUM(O350:O357)</f>
        <v>1580</v>
      </c>
      <c r="P358" s="12">
        <f>SUM(P350:P357)</f>
        <v>900</v>
      </c>
      <c r="Q358" s="12">
        <f>SUM(Q350:Q357)</f>
        <v>731</v>
      </c>
      <c r="R358" s="12"/>
      <c r="S358" s="41"/>
    </row>
    <row r="359" spans="2:19" s="47" customFormat="1" ht="12.75">
      <c r="B359" s="149"/>
      <c r="C359" s="62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</row>
    <row r="360" spans="2:19" s="47" customFormat="1" ht="12.75">
      <c r="B360" s="149"/>
      <c r="C360" s="62"/>
      <c r="D360" s="27" t="s">
        <v>61</v>
      </c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</row>
    <row r="361" spans="2:19" s="36" customFormat="1" ht="12.75">
      <c r="B361" s="146">
        <v>217</v>
      </c>
      <c r="C361" s="43">
        <v>175</v>
      </c>
      <c r="D361" s="26" t="s">
        <v>147</v>
      </c>
      <c r="E361" s="26" t="s">
        <v>62</v>
      </c>
      <c r="F361" s="37" t="s">
        <v>35</v>
      </c>
      <c r="G361" s="38" t="s">
        <v>39</v>
      </c>
      <c r="H361" s="35">
        <f aca="true" t="shared" si="8" ref="H361:H366">I361+K361+O361+P361+Q361</f>
        <v>1271</v>
      </c>
      <c r="I361" s="12">
        <v>850</v>
      </c>
      <c r="J361" s="12"/>
      <c r="K361" s="12"/>
      <c r="L361" s="12"/>
      <c r="M361" s="12"/>
      <c r="N361" s="46">
        <v>0.25</v>
      </c>
      <c r="O361" s="12">
        <v>213</v>
      </c>
      <c r="P361" s="12">
        <v>114</v>
      </c>
      <c r="Q361" s="12">
        <v>94</v>
      </c>
      <c r="R361" s="12"/>
      <c r="S361" s="41" t="s">
        <v>28</v>
      </c>
    </row>
    <row r="362" spans="2:19" s="36" customFormat="1" ht="12.75">
      <c r="B362" s="146">
        <v>218</v>
      </c>
      <c r="C362" s="43">
        <v>176</v>
      </c>
      <c r="D362" s="26" t="s">
        <v>147</v>
      </c>
      <c r="E362" s="26" t="s">
        <v>62</v>
      </c>
      <c r="F362" s="37" t="s">
        <v>35</v>
      </c>
      <c r="G362" s="38" t="s">
        <v>39</v>
      </c>
      <c r="H362" s="35">
        <f t="shared" si="8"/>
        <v>1251</v>
      </c>
      <c r="I362" s="12">
        <v>850</v>
      </c>
      <c r="J362" s="12"/>
      <c r="K362" s="12"/>
      <c r="L362" s="12"/>
      <c r="M362" s="12"/>
      <c r="N362" s="46">
        <v>0.25</v>
      </c>
      <c r="O362" s="12">
        <v>213</v>
      </c>
      <c r="P362" s="12">
        <v>114</v>
      </c>
      <c r="Q362" s="12">
        <v>74</v>
      </c>
      <c r="R362" s="12"/>
      <c r="S362" s="41"/>
    </row>
    <row r="363" spans="2:19" s="47" customFormat="1" ht="12.75">
      <c r="B363" s="146">
        <v>219</v>
      </c>
      <c r="C363" s="43">
        <v>177</v>
      </c>
      <c r="D363" s="26" t="s">
        <v>146</v>
      </c>
      <c r="E363" s="26" t="s">
        <v>62</v>
      </c>
      <c r="F363" s="37" t="s">
        <v>35</v>
      </c>
      <c r="G363" s="38" t="s">
        <v>39</v>
      </c>
      <c r="H363" s="35">
        <f t="shared" si="8"/>
        <v>1251</v>
      </c>
      <c r="I363" s="12">
        <v>850</v>
      </c>
      <c r="J363" s="12"/>
      <c r="K363" s="12"/>
      <c r="L363" s="12"/>
      <c r="M363" s="12"/>
      <c r="N363" s="46">
        <v>0.25</v>
      </c>
      <c r="O363" s="12">
        <v>213</v>
      </c>
      <c r="P363" s="12">
        <v>114</v>
      </c>
      <c r="Q363" s="12">
        <v>74</v>
      </c>
      <c r="R363" s="12"/>
      <c r="S363" s="41"/>
    </row>
    <row r="364" spans="2:19" s="36" customFormat="1" ht="12.75">
      <c r="B364" s="146">
        <v>220</v>
      </c>
      <c r="C364" s="43">
        <v>178</v>
      </c>
      <c r="D364" s="26" t="s">
        <v>147</v>
      </c>
      <c r="E364" s="26" t="s">
        <v>62</v>
      </c>
      <c r="F364" s="37" t="s">
        <v>35</v>
      </c>
      <c r="G364" s="38" t="s">
        <v>39</v>
      </c>
      <c r="H364" s="35">
        <f t="shared" si="8"/>
        <v>1119</v>
      </c>
      <c r="I364" s="12">
        <v>744</v>
      </c>
      <c r="J364" s="12"/>
      <c r="K364" s="12"/>
      <c r="L364" s="12"/>
      <c r="M364" s="12"/>
      <c r="N364" s="46">
        <v>0.25</v>
      </c>
      <c r="O364" s="12">
        <v>186</v>
      </c>
      <c r="P364" s="12">
        <v>107</v>
      </c>
      <c r="Q364" s="12">
        <v>82</v>
      </c>
      <c r="R364" s="12"/>
      <c r="S364" s="12"/>
    </row>
    <row r="365" spans="2:19" s="47" customFormat="1" ht="12.75">
      <c r="B365" s="146">
        <v>221</v>
      </c>
      <c r="C365" s="43">
        <v>179</v>
      </c>
      <c r="D365" s="26" t="s">
        <v>146</v>
      </c>
      <c r="E365" s="26" t="s">
        <v>62</v>
      </c>
      <c r="F365" s="37" t="s">
        <v>35</v>
      </c>
      <c r="G365" s="38" t="s">
        <v>39</v>
      </c>
      <c r="H365" s="35">
        <f t="shared" si="8"/>
        <v>1271</v>
      </c>
      <c r="I365" s="12">
        <v>850</v>
      </c>
      <c r="J365" s="12"/>
      <c r="K365" s="12"/>
      <c r="L365" s="12"/>
      <c r="M365" s="12"/>
      <c r="N365" s="46">
        <v>0.25</v>
      </c>
      <c r="O365" s="12">
        <v>213</v>
      </c>
      <c r="P365" s="12">
        <v>114</v>
      </c>
      <c r="Q365" s="12">
        <v>94</v>
      </c>
      <c r="R365" s="12"/>
      <c r="S365" s="41"/>
    </row>
    <row r="366" spans="2:19" s="47" customFormat="1" ht="12.75">
      <c r="B366" s="146">
        <v>222</v>
      </c>
      <c r="C366" s="43">
        <v>180</v>
      </c>
      <c r="D366" s="26" t="s">
        <v>146</v>
      </c>
      <c r="E366" s="26" t="s">
        <v>62</v>
      </c>
      <c r="F366" s="37" t="s">
        <v>35</v>
      </c>
      <c r="G366" s="38" t="s">
        <v>39</v>
      </c>
      <c r="H366" s="35">
        <f t="shared" si="8"/>
        <v>1187</v>
      </c>
      <c r="I366" s="12">
        <v>792</v>
      </c>
      <c r="J366" s="12"/>
      <c r="K366" s="12"/>
      <c r="L366" s="12"/>
      <c r="M366" s="12"/>
      <c r="N366" s="46">
        <v>0.25</v>
      </c>
      <c r="O366" s="12">
        <v>198</v>
      </c>
      <c r="P366" s="12">
        <v>110</v>
      </c>
      <c r="Q366" s="12">
        <v>87</v>
      </c>
      <c r="R366" s="12"/>
      <c r="S366" s="41"/>
    </row>
    <row r="367" spans="2:19" s="47" customFormat="1" ht="12.75">
      <c r="B367" s="146"/>
      <c r="C367" s="43"/>
      <c r="D367" s="26" t="s">
        <v>94</v>
      </c>
      <c r="E367" s="12"/>
      <c r="F367" s="12"/>
      <c r="G367" s="12"/>
      <c r="H367" s="12">
        <f>SUM(H361:H366)</f>
        <v>7350</v>
      </c>
      <c r="I367" s="12">
        <f>SUM(I361:I366)</f>
        <v>4936</v>
      </c>
      <c r="J367" s="12"/>
      <c r="K367" s="12"/>
      <c r="L367" s="12"/>
      <c r="M367" s="12"/>
      <c r="N367" s="12"/>
      <c r="O367" s="12">
        <f>SUM(O361:O366)</f>
        <v>1236</v>
      </c>
      <c r="P367" s="12">
        <f>SUM(P361:P366)</f>
        <v>673</v>
      </c>
      <c r="Q367" s="12">
        <f>SUM(Q361:Q366)</f>
        <v>505</v>
      </c>
      <c r="R367" s="12"/>
      <c r="S367" s="41"/>
    </row>
    <row r="368" spans="2:19" s="47" customFormat="1" ht="12.75">
      <c r="B368" s="149"/>
      <c r="C368" s="62"/>
      <c r="D368" s="25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4"/>
    </row>
    <row r="369" spans="2:19" s="47" customFormat="1" ht="12.75">
      <c r="B369" s="149"/>
      <c r="C369" s="62"/>
      <c r="D369" s="62" t="s">
        <v>65</v>
      </c>
      <c r="E369" s="36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</row>
    <row r="370" spans="2:19" s="47" customFormat="1" ht="12.75">
      <c r="B370" s="149"/>
      <c r="C370" s="62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</row>
    <row r="371" spans="2:24" s="47" customFormat="1" ht="12.75" customHeight="1">
      <c r="B371" s="149"/>
      <c r="C371" s="62"/>
      <c r="D371" s="192" t="s">
        <v>66</v>
      </c>
      <c r="E371" s="192" t="s">
        <v>67</v>
      </c>
      <c r="F371" s="213"/>
      <c r="G371" s="214"/>
      <c r="H371" s="180"/>
      <c r="I371" s="180"/>
      <c r="J371" s="180"/>
      <c r="K371" s="180"/>
      <c r="L371" s="71"/>
      <c r="M371" s="71"/>
      <c r="N371" s="180"/>
      <c r="O371" s="180"/>
      <c r="P371" s="180"/>
      <c r="Q371" s="180"/>
      <c r="R371" s="214"/>
      <c r="S371" s="36"/>
      <c r="X371" s="47" t="s">
        <v>6</v>
      </c>
    </row>
    <row r="372" spans="2:19" s="47" customFormat="1" ht="27.75" customHeight="1">
      <c r="B372" s="149"/>
      <c r="C372" s="62"/>
      <c r="D372" s="193"/>
      <c r="E372" s="193"/>
      <c r="F372" s="213"/>
      <c r="G372" s="214"/>
      <c r="H372" s="180"/>
      <c r="I372" s="180"/>
      <c r="J372" s="180"/>
      <c r="K372" s="180"/>
      <c r="L372" s="71"/>
      <c r="M372" s="71"/>
      <c r="N372" s="180"/>
      <c r="O372" s="180"/>
      <c r="P372" s="180"/>
      <c r="Q372" s="180"/>
      <c r="R372" s="214"/>
      <c r="S372" s="36"/>
    </row>
    <row r="373" spans="2:19" s="47" customFormat="1" ht="12.75">
      <c r="B373" s="149"/>
      <c r="C373" s="62"/>
      <c r="D373" s="26" t="s">
        <v>68</v>
      </c>
      <c r="E373" s="38">
        <v>3</v>
      </c>
      <c r="F373" s="219"/>
      <c r="G373" s="220"/>
      <c r="H373" s="130"/>
      <c r="I373" s="54"/>
      <c r="J373" s="205"/>
      <c r="K373" s="205"/>
      <c r="L373" s="54"/>
      <c r="M373" s="54"/>
      <c r="N373" s="205"/>
      <c r="O373" s="205"/>
      <c r="P373" s="205"/>
      <c r="Q373" s="205"/>
      <c r="R373" s="71"/>
      <c r="S373" s="36"/>
    </row>
    <row r="374" spans="2:19" s="47" customFormat="1" ht="12.75">
      <c r="B374" s="149"/>
      <c r="C374" s="62"/>
      <c r="D374" s="26" t="s">
        <v>69</v>
      </c>
      <c r="E374" s="38">
        <v>60</v>
      </c>
      <c r="F374" s="221"/>
      <c r="G374" s="205"/>
      <c r="H374" s="54"/>
      <c r="I374" s="25"/>
      <c r="J374" s="205"/>
      <c r="K374" s="205"/>
      <c r="L374" s="54"/>
      <c r="M374" s="54"/>
      <c r="N374" s="205"/>
      <c r="O374" s="205"/>
      <c r="P374" s="205"/>
      <c r="Q374" s="205"/>
      <c r="R374" s="54"/>
      <c r="S374" s="36"/>
    </row>
    <row r="375" spans="2:19" s="47" customFormat="1" ht="12.75">
      <c r="B375" s="149"/>
      <c r="C375" s="62"/>
      <c r="D375" s="26" t="s">
        <v>70</v>
      </c>
      <c r="E375" s="38">
        <v>57</v>
      </c>
      <c r="F375" s="221"/>
      <c r="G375" s="205"/>
      <c r="H375" s="54"/>
      <c r="I375" s="54"/>
      <c r="J375" s="205"/>
      <c r="K375" s="205"/>
      <c r="L375" s="54"/>
      <c r="M375" s="54"/>
      <c r="N375" s="205"/>
      <c r="O375" s="205"/>
      <c r="P375" s="205"/>
      <c r="Q375" s="205"/>
      <c r="R375" s="54"/>
      <c r="S375" s="36"/>
    </row>
    <row r="376" spans="2:19" s="47" customFormat="1" ht="25.5">
      <c r="B376" s="149"/>
      <c r="C376" s="62"/>
      <c r="D376" s="26" t="s">
        <v>99</v>
      </c>
      <c r="E376" s="38">
        <v>16</v>
      </c>
      <c r="F376" s="221"/>
      <c r="G376" s="205"/>
      <c r="H376" s="54"/>
      <c r="I376" s="54"/>
      <c r="J376" s="205"/>
      <c r="K376" s="205"/>
      <c r="L376" s="54"/>
      <c r="M376" s="54"/>
      <c r="N376" s="205"/>
      <c r="O376" s="205"/>
      <c r="P376" s="205"/>
      <c r="Q376" s="205"/>
      <c r="R376" s="54"/>
      <c r="S376" s="36"/>
    </row>
    <row r="377" spans="2:19" s="47" customFormat="1" ht="25.5">
      <c r="B377" s="149"/>
      <c r="C377" s="62"/>
      <c r="D377" s="26" t="s">
        <v>218</v>
      </c>
      <c r="E377" s="38">
        <v>1</v>
      </c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36"/>
    </row>
    <row r="378" spans="2:19" s="47" customFormat="1" ht="12.75">
      <c r="B378" s="149"/>
      <c r="C378" s="62"/>
      <c r="D378" s="26" t="s">
        <v>97</v>
      </c>
      <c r="E378" s="38">
        <v>16</v>
      </c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36"/>
    </row>
    <row r="379" spans="2:19" s="47" customFormat="1" ht="12.75">
      <c r="B379" s="149"/>
      <c r="C379" s="62"/>
      <c r="D379" s="26" t="s">
        <v>253</v>
      </c>
      <c r="E379" s="38">
        <v>2</v>
      </c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36"/>
    </row>
    <row r="380" spans="2:19" s="47" customFormat="1" ht="12.75">
      <c r="B380" s="149"/>
      <c r="C380" s="62"/>
      <c r="D380" s="26" t="s">
        <v>194</v>
      </c>
      <c r="E380" s="38">
        <v>11</v>
      </c>
      <c r="F380" s="221"/>
      <c r="G380" s="205"/>
      <c r="H380" s="71"/>
      <c r="I380" s="54"/>
      <c r="J380" s="205"/>
      <c r="K380" s="205"/>
      <c r="L380" s="54"/>
      <c r="M380" s="54"/>
      <c r="N380" s="205"/>
      <c r="O380" s="205"/>
      <c r="P380" s="205"/>
      <c r="Q380" s="205"/>
      <c r="R380" s="54"/>
      <c r="S380" s="36"/>
    </row>
    <row r="381" spans="2:19" s="47" customFormat="1" ht="12.75">
      <c r="B381" s="149"/>
      <c r="C381" s="62"/>
      <c r="D381" s="26" t="s">
        <v>44</v>
      </c>
      <c r="E381" s="38">
        <v>5</v>
      </c>
      <c r="F381" s="221"/>
      <c r="G381" s="205"/>
      <c r="H381" s="71"/>
      <c r="I381" s="54"/>
      <c r="J381" s="205"/>
      <c r="K381" s="205"/>
      <c r="L381" s="54"/>
      <c r="M381" s="54"/>
      <c r="N381" s="205"/>
      <c r="O381" s="205"/>
      <c r="P381" s="205"/>
      <c r="Q381" s="205"/>
      <c r="R381" s="54"/>
      <c r="S381" s="36"/>
    </row>
    <row r="382" spans="2:19" s="47" customFormat="1" ht="25.5">
      <c r="B382" s="149"/>
      <c r="C382" s="62"/>
      <c r="D382" s="26" t="s">
        <v>225</v>
      </c>
      <c r="E382" s="38">
        <v>2</v>
      </c>
      <c r="F382" s="221"/>
      <c r="G382" s="205"/>
      <c r="H382" s="71"/>
      <c r="I382" s="54"/>
      <c r="J382" s="205"/>
      <c r="K382" s="205"/>
      <c r="L382" s="54"/>
      <c r="M382" s="54"/>
      <c r="N382" s="205"/>
      <c r="O382" s="205"/>
      <c r="P382" s="205"/>
      <c r="Q382" s="205"/>
      <c r="R382" s="54"/>
      <c r="S382" s="36"/>
    </row>
    <row r="383" spans="2:19" s="47" customFormat="1" ht="12.75">
      <c r="B383" s="149"/>
      <c r="C383" s="62"/>
      <c r="D383" s="26" t="s">
        <v>201</v>
      </c>
      <c r="E383" s="38">
        <v>3</v>
      </c>
      <c r="F383" s="221"/>
      <c r="G383" s="205"/>
      <c r="H383" s="54"/>
      <c r="I383" s="54"/>
      <c r="J383" s="205"/>
      <c r="K383" s="205"/>
      <c r="L383" s="54"/>
      <c r="M383" s="54"/>
      <c r="N383" s="205"/>
      <c r="O383" s="205"/>
      <c r="P383" s="205"/>
      <c r="Q383" s="205"/>
      <c r="R383" s="54"/>
      <c r="S383" s="36"/>
    </row>
    <row r="384" spans="2:19" s="47" customFormat="1" ht="12.75">
      <c r="B384" s="149"/>
      <c r="C384" s="62"/>
      <c r="D384" s="26" t="s">
        <v>196</v>
      </c>
      <c r="E384" s="38">
        <v>3</v>
      </c>
      <c r="F384" s="221"/>
      <c r="G384" s="205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36"/>
    </row>
    <row r="385" spans="2:19" s="47" customFormat="1" ht="12.75">
      <c r="B385" s="149"/>
      <c r="C385" s="62"/>
      <c r="D385" s="26" t="s">
        <v>197</v>
      </c>
      <c r="E385" s="38">
        <v>1</v>
      </c>
      <c r="F385" s="221"/>
      <c r="G385" s="205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36"/>
    </row>
    <row r="386" spans="2:19" s="47" customFormat="1" ht="12.75">
      <c r="B386" s="149"/>
      <c r="C386" s="62"/>
      <c r="D386" s="26" t="s">
        <v>198</v>
      </c>
      <c r="E386" s="38">
        <v>4</v>
      </c>
      <c r="F386" s="221"/>
      <c r="G386" s="205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36"/>
    </row>
    <row r="387" spans="2:19" s="47" customFormat="1" ht="12.75">
      <c r="B387" s="149"/>
      <c r="C387" s="62"/>
      <c r="D387" s="26" t="s">
        <v>188</v>
      </c>
      <c r="E387" s="38">
        <v>1</v>
      </c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36"/>
    </row>
    <row r="388" spans="2:19" s="47" customFormat="1" ht="25.5">
      <c r="B388" s="149"/>
      <c r="C388" s="62"/>
      <c r="D388" s="26" t="s">
        <v>2</v>
      </c>
      <c r="E388" s="38">
        <v>3</v>
      </c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36"/>
    </row>
    <row r="389" spans="2:19" s="47" customFormat="1" ht="12.75">
      <c r="B389" s="149"/>
      <c r="C389" s="62"/>
      <c r="D389" s="26" t="s">
        <v>199</v>
      </c>
      <c r="E389" s="38">
        <v>2</v>
      </c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36"/>
    </row>
    <row r="390" spans="2:19" s="47" customFormat="1" ht="12.75">
      <c r="B390" s="149"/>
      <c r="C390" s="62"/>
      <c r="D390" s="26" t="s">
        <v>200</v>
      </c>
      <c r="E390" s="38">
        <v>1</v>
      </c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36"/>
    </row>
    <row r="391" spans="2:19" s="47" customFormat="1" ht="12.75">
      <c r="B391" s="149"/>
      <c r="C391" s="62"/>
      <c r="D391" s="26" t="s">
        <v>89</v>
      </c>
      <c r="E391" s="38">
        <v>3</v>
      </c>
      <c r="F391" s="221"/>
      <c r="G391" s="205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36"/>
    </row>
    <row r="392" spans="2:19" s="47" customFormat="1" ht="12.75">
      <c r="B392" s="149"/>
      <c r="C392" s="62"/>
      <c r="D392" s="26" t="s">
        <v>202</v>
      </c>
      <c r="E392" s="38">
        <v>1</v>
      </c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36"/>
    </row>
    <row r="393" spans="2:19" s="47" customFormat="1" ht="12.75">
      <c r="B393" s="149"/>
      <c r="C393" s="62"/>
      <c r="D393" s="26" t="s">
        <v>223</v>
      </c>
      <c r="E393" s="38">
        <v>27</v>
      </c>
      <c r="F393" s="221"/>
      <c r="G393" s="205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36"/>
    </row>
    <row r="394" spans="2:19" s="47" customFormat="1" ht="12.75">
      <c r="B394" s="149"/>
      <c r="C394" s="62"/>
      <c r="D394" s="43" t="s">
        <v>24</v>
      </c>
      <c r="E394" s="43">
        <f>SUM(E373:E393)</f>
        <v>222</v>
      </c>
      <c r="F394" s="219"/>
      <c r="G394" s="220"/>
      <c r="H394" s="54"/>
      <c r="I394" s="54"/>
      <c r="J394" s="205"/>
      <c r="K394" s="205"/>
      <c r="L394" s="54"/>
      <c r="M394" s="54"/>
      <c r="N394" s="205"/>
      <c r="O394" s="205"/>
      <c r="P394" s="205"/>
      <c r="Q394" s="205"/>
      <c r="R394" s="71"/>
      <c r="S394" s="36"/>
    </row>
    <row r="395" spans="2:19" s="47" customFormat="1" ht="12.75">
      <c r="B395" s="149"/>
      <c r="C395" s="62"/>
      <c r="D395" s="131"/>
      <c r="E395" s="131"/>
      <c r="F395" s="129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71"/>
      <c r="S395" s="36"/>
    </row>
    <row r="396" spans="2:19" s="47" customFormat="1" ht="12.75">
      <c r="B396" s="149"/>
      <c r="C396" s="62"/>
      <c r="D396" s="62" t="s">
        <v>71</v>
      </c>
      <c r="E396" s="36"/>
      <c r="F396" s="36"/>
      <c r="G396" s="132"/>
      <c r="H396" s="132"/>
      <c r="I396" s="132"/>
      <c r="J396" s="67"/>
      <c r="K396" s="67"/>
      <c r="L396" s="67"/>
      <c r="M396" s="67"/>
      <c r="N396" s="67"/>
      <c r="O396" s="67"/>
      <c r="P396" s="67"/>
      <c r="Q396" s="67"/>
      <c r="R396" s="67"/>
      <c r="S396" s="67"/>
    </row>
    <row r="397" spans="2:19" s="47" customFormat="1" ht="12.75">
      <c r="B397" s="149"/>
      <c r="C397" s="62"/>
      <c r="D397" s="36"/>
      <c r="E397" s="62" t="s">
        <v>72</v>
      </c>
      <c r="F397" s="36"/>
      <c r="G397" s="132"/>
      <c r="H397" s="132"/>
      <c r="I397" s="132"/>
      <c r="J397" s="67"/>
      <c r="K397" s="67"/>
      <c r="L397" s="67"/>
      <c r="M397" s="67"/>
      <c r="N397" s="67"/>
      <c r="O397" s="67"/>
      <c r="P397" s="67"/>
      <c r="Q397" s="67"/>
      <c r="R397" s="67"/>
      <c r="S397" s="67"/>
    </row>
    <row r="398" spans="2:20" s="47" customFormat="1" ht="24.75" customHeight="1">
      <c r="B398" s="185" t="s">
        <v>75</v>
      </c>
      <c r="C398" s="186"/>
      <c r="D398" s="133" t="s">
        <v>76</v>
      </c>
      <c r="E398" s="134" t="s">
        <v>145</v>
      </c>
      <c r="F398" s="182" t="s">
        <v>77</v>
      </c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4"/>
      <c r="T398" s="59"/>
    </row>
    <row r="399" spans="2:20" s="47" customFormat="1" ht="12" customHeight="1">
      <c r="B399" s="170" t="s">
        <v>189</v>
      </c>
      <c r="C399" s="171"/>
      <c r="D399" s="89">
        <v>3</v>
      </c>
      <c r="E399" s="44"/>
      <c r="F399" s="174"/>
      <c r="G399" s="175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90">
        <v>3</v>
      </c>
      <c r="T399" s="60"/>
    </row>
    <row r="400" spans="2:20" s="47" customFormat="1" ht="12.75">
      <c r="B400" s="170" t="s">
        <v>73</v>
      </c>
      <c r="C400" s="171"/>
      <c r="D400" s="89" t="s">
        <v>272</v>
      </c>
      <c r="E400" s="44">
        <v>11</v>
      </c>
      <c r="F400" s="174"/>
      <c r="G400" s="175"/>
      <c r="H400" s="136" t="s">
        <v>79</v>
      </c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89" t="s">
        <v>209</v>
      </c>
      <c r="T400" s="61"/>
    </row>
    <row r="401" spans="2:20" s="47" customFormat="1" ht="24" customHeight="1">
      <c r="B401" s="177" t="s">
        <v>237</v>
      </c>
      <c r="C401" s="178"/>
      <c r="D401" s="89" t="s">
        <v>250</v>
      </c>
      <c r="E401" s="44">
        <v>4</v>
      </c>
      <c r="F401" s="168"/>
      <c r="G401" s="169"/>
      <c r="H401" s="136">
        <v>7</v>
      </c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89" t="s">
        <v>226</v>
      </c>
      <c r="T401" s="61"/>
    </row>
    <row r="402" spans="2:20" s="47" customFormat="1" ht="12.75">
      <c r="B402" s="170" t="s">
        <v>78</v>
      </c>
      <c r="C402" s="171"/>
      <c r="D402" s="81">
        <v>73</v>
      </c>
      <c r="E402" s="44">
        <v>28</v>
      </c>
      <c r="F402" s="168"/>
      <c r="G402" s="169"/>
      <c r="H402" s="136">
        <v>42</v>
      </c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89">
        <v>45</v>
      </c>
      <c r="T402" s="61"/>
    </row>
    <row r="403" spans="2:20" s="47" customFormat="1" ht="12.75">
      <c r="B403" s="170" t="s">
        <v>144</v>
      </c>
      <c r="C403" s="171"/>
      <c r="D403" s="81">
        <v>63</v>
      </c>
      <c r="E403" s="44">
        <v>18</v>
      </c>
      <c r="F403" s="168"/>
      <c r="G403" s="169"/>
      <c r="H403" s="136">
        <v>42</v>
      </c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89">
        <v>45</v>
      </c>
      <c r="T403" s="61"/>
    </row>
    <row r="404" spans="2:20" s="47" customFormat="1" ht="12.75">
      <c r="B404" s="170" t="s">
        <v>74</v>
      </c>
      <c r="C404" s="171"/>
      <c r="D404" s="81" t="s">
        <v>251</v>
      </c>
      <c r="E404" s="44">
        <v>2</v>
      </c>
      <c r="F404" s="168"/>
      <c r="G404" s="169"/>
      <c r="H404" s="136">
        <v>14</v>
      </c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89" t="s">
        <v>227</v>
      </c>
      <c r="T404" s="61"/>
    </row>
    <row r="405" spans="2:20" s="47" customFormat="1" ht="12.75">
      <c r="B405" s="170" t="s">
        <v>53</v>
      </c>
      <c r="C405" s="171"/>
      <c r="D405" s="81">
        <v>1</v>
      </c>
      <c r="E405" s="44"/>
      <c r="F405" s="168"/>
      <c r="G405" s="169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89">
        <v>1</v>
      </c>
      <c r="T405" s="61"/>
    </row>
    <row r="406" spans="2:20" s="47" customFormat="1" ht="12.75">
      <c r="B406" s="170" t="s">
        <v>54</v>
      </c>
      <c r="C406" s="171"/>
      <c r="D406" s="81">
        <v>33</v>
      </c>
      <c r="E406" s="44">
        <v>5</v>
      </c>
      <c r="F406" s="168"/>
      <c r="G406" s="169"/>
      <c r="H406" s="136">
        <v>27</v>
      </c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89">
        <v>28</v>
      </c>
      <c r="T406" s="61"/>
    </row>
    <row r="407" spans="2:20" s="47" customFormat="1" ht="12.75">
      <c r="B407" s="170" t="s">
        <v>24</v>
      </c>
      <c r="C407" s="171"/>
      <c r="D407" s="135">
        <v>222</v>
      </c>
      <c r="E407" s="82">
        <f>SUM(E399:E406)</f>
        <v>68</v>
      </c>
      <c r="F407" s="168"/>
      <c r="G407" s="169"/>
      <c r="H407" s="137" t="s">
        <v>82</v>
      </c>
      <c r="I407" s="137"/>
      <c r="J407" s="137"/>
      <c r="K407" s="137"/>
      <c r="L407" s="137"/>
      <c r="M407" s="137"/>
      <c r="N407" s="137"/>
      <c r="O407" s="136"/>
      <c r="P407" s="136"/>
      <c r="Q407" s="136"/>
      <c r="R407" s="136"/>
      <c r="S407" s="91" t="s">
        <v>252</v>
      </c>
      <c r="T407" s="62"/>
    </row>
    <row r="408" spans="2:20" s="47" customFormat="1" ht="12.75">
      <c r="B408" s="149"/>
      <c r="C408" s="62"/>
      <c r="D408" s="67"/>
      <c r="E408" s="66"/>
      <c r="F408" s="131"/>
      <c r="G408" s="131"/>
      <c r="H408" s="131"/>
      <c r="I408" s="131"/>
      <c r="J408" s="131"/>
      <c r="K408" s="131"/>
      <c r="L408" s="131"/>
      <c r="M408" s="131"/>
      <c r="N408" s="131"/>
      <c r="O408" s="71"/>
      <c r="P408" s="71"/>
      <c r="Q408" s="67"/>
      <c r="R408" s="67"/>
      <c r="S408" s="67"/>
      <c r="T408" s="36"/>
    </row>
    <row r="409" spans="2:19" s="47" customFormat="1" ht="12.75">
      <c r="B409" s="62"/>
      <c r="C409" s="62"/>
      <c r="D409" s="62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</row>
    <row r="410" spans="2:20" s="47" customFormat="1" ht="12.75">
      <c r="B410" s="62" t="s">
        <v>243</v>
      </c>
      <c r="C410" s="138"/>
      <c r="D410" s="62"/>
      <c r="E410" s="62" t="s">
        <v>85</v>
      </c>
      <c r="F410" s="62"/>
      <c r="G410" s="62"/>
      <c r="H410" s="62"/>
      <c r="I410" s="62"/>
      <c r="J410" s="62"/>
      <c r="K410" s="67"/>
      <c r="L410" s="62"/>
      <c r="M410" s="62"/>
      <c r="N410" s="62" t="s">
        <v>86</v>
      </c>
      <c r="O410" s="62"/>
      <c r="P410" s="62"/>
      <c r="Q410" s="62"/>
      <c r="R410" s="67"/>
      <c r="S410" s="67"/>
      <c r="T410" s="66"/>
    </row>
    <row r="411" spans="2:20" s="47" customFormat="1" ht="12.75">
      <c r="B411" s="62" t="s">
        <v>244</v>
      </c>
      <c r="C411" s="138"/>
      <c r="D411" s="62"/>
      <c r="E411" s="62" t="s">
        <v>4</v>
      </c>
      <c r="F411" s="62"/>
      <c r="G411" s="62"/>
      <c r="H411" s="62"/>
      <c r="I411" s="62"/>
      <c r="J411" s="62"/>
      <c r="K411" s="62"/>
      <c r="L411" s="62"/>
      <c r="M411" s="62"/>
      <c r="N411" s="62" t="s">
        <v>87</v>
      </c>
      <c r="O411" s="62"/>
      <c r="P411" s="62"/>
      <c r="Q411" s="67"/>
      <c r="R411" s="67"/>
      <c r="S411" s="67"/>
      <c r="T411" s="62"/>
    </row>
    <row r="412" spans="2:19" s="47" customFormat="1" ht="12.75">
      <c r="B412" s="149"/>
      <c r="C412" s="62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139" t="s">
        <v>217</v>
      </c>
    </row>
    <row r="413" spans="2:19" s="47" customFormat="1" ht="12.75">
      <c r="B413" s="149"/>
      <c r="C413" s="62"/>
      <c r="D413" s="36"/>
      <c r="E413" s="66"/>
      <c r="F413" s="66"/>
      <c r="G413" s="66"/>
      <c r="H413" s="66" t="s">
        <v>87</v>
      </c>
      <c r="I413" s="66" t="s">
        <v>87</v>
      </c>
      <c r="J413" s="66" t="s">
        <v>87</v>
      </c>
      <c r="K413" s="66" t="s">
        <v>87</v>
      </c>
      <c r="L413" s="66" t="s">
        <v>87</v>
      </c>
      <c r="M413" s="66" t="s">
        <v>87</v>
      </c>
      <c r="N413" s="66" t="s">
        <v>87</v>
      </c>
      <c r="O413" s="66" t="s">
        <v>87</v>
      </c>
      <c r="P413" s="66" t="s">
        <v>87</v>
      </c>
      <c r="Q413" s="66" t="s">
        <v>87</v>
      </c>
      <c r="R413" s="66" t="s">
        <v>87</v>
      </c>
      <c r="S413" s="62" t="s">
        <v>213</v>
      </c>
    </row>
    <row r="414" spans="2:19" s="47" customFormat="1" ht="12.75">
      <c r="B414" s="149"/>
      <c r="C414" s="62"/>
      <c r="D414" s="36"/>
      <c r="E414" s="6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66"/>
    </row>
    <row r="415" spans="2:19" s="47" customFormat="1" ht="12.75">
      <c r="B415" s="149"/>
      <c r="C415" s="62"/>
      <c r="D415" s="165"/>
      <c r="E415" s="165"/>
      <c r="F415" s="165"/>
      <c r="G415" s="165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</row>
    <row r="416" spans="2:19" s="47" customFormat="1" ht="12.75">
      <c r="B416" s="149"/>
      <c r="C416" s="62"/>
      <c r="D416" s="165"/>
      <c r="E416" s="165"/>
      <c r="F416" s="165"/>
      <c r="G416" s="165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</row>
    <row r="417" spans="2:19" s="47" customFormat="1" ht="12.75">
      <c r="B417" s="149"/>
      <c r="D417" s="165"/>
      <c r="E417" s="165"/>
      <c r="F417" s="165"/>
      <c r="G417" s="165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</row>
    <row r="418" spans="2:19" s="47" customFormat="1" ht="12.75">
      <c r="B418" s="149"/>
      <c r="D418" s="165"/>
      <c r="E418" s="165"/>
      <c r="F418" s="165"/>
      <c r="G418" s="165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</row>
    <row r="419" spans="2:17" s="47" customFormat="1" ht="12.75">
      <c r="B419" s="149"/>
      <c r="D419" s="165"/>
      <c r="E419" s="165"/>
      <c r="F419" s="165"/>
      <c r="G419" s="165"/>
      <c r="H419" s="166"/>
      <c r="I419" s="166"/>
      <c r="J419" s="166"/>
      <c r="L419" s="166"/>
      <c r="M419" s="166"/>
      <c r="N419" s="166"/>
      <c r="O419" s="166"/>
      <c r="P419" s="166"/>
      <c r="Q419" s="166"/>
    </row>
    <row r="420" spans="2:16" s="47" customFormat="1" ht="12.75">
      <c r="B420" s="149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</row>
    <row r="421" spans="2:3" s="47" customFormat="1" ht="12.75">
      <c r="B421" s="149"/>
      <c r="C421" s="62"/>
    </row>
  </sheetData>
  <sheetProtection/>
  <mergeCells count="119">
    <mergeCell ref="B2:D2"/>
    <mergeCell ref="B6:B7"/>
    <mergeCell ref="B196:B197"/>
    <mergeCell ref="P376:Q376"/>
    <mergeCell ref="P373:Q373"/>
    <mergeCell ref="P374:Q374"/>
    <mergeCell ref="P375:Q375"/>
    <mergeCell ref="N371:O372"/>
    <mergeCell ref="F375:G375"/>
    <mergeCell ref="H371:H372"/>
    <mergeCell ref="F374:G374"/>
    <mergeCell ref="F373:G373"/>
    <mergeCell ref="F383:G383"/>
    <mergeCell ref="F381:G381"/>
    <mergeCell ref="F386:G386"/>
    <mergeCell ref="N376:O376"/>
    <mergeCell ref="N380:O380"/>
    <mergeCell ref="F380:G380"/>
    <mergeCell ref="J383:K383"/>
    <mergeCell ref="J376:K376"/>
    <mergeCell ref="F376:G376"/>
    <mergeCell ref="F394:G394"/>
    <mergeCell ref="F382:G382"/>
    <mergeCell ref="F384:G384"/>
    <mergeCell ref="F391:G391"/>
    <mergeCell ref="J382:K382"/>
    <mergeCell ref="F393:G393"/>
    <mergeCell ref="F385:G385"/>
    <mergeCell ref="J374:K374"/>
    <mergeCell ref="J394:K394"/>
    <mergeCell ref="P394:Q394"/>
    <mergeCell ref="N383:O383"/>
    <mergeCell ref="N374:O374"/>
    <mergeCell ref="J375:K375"/>
    <mergeCell ref="D143:F143"/>
    <mergeCell ref="P371:Q372"/>
    <mergeCell ref="J373:K373"/>
    <mergeCell ref="T258:T259"/>
    <mergeCell ref="R371:R372"/>
    <mergeCell ref="N394:O394"/>
    <mergeCell ref="J381:K381"/>
    <mergeCell ref="N381:O381"/>
    <mergeCell ref="N382:O382"/>
    <mergeCell ref="J380:K380"/>
    <mergeCell ref="E72:E73"/>
    <mergeCell ref="N72:N73"/>
    <mergeCell ref="N70:N71"/>
    <mergeCell ref="P383:Q383"/>
    <mergeCell ref="P380:Q380"/>
    <mergeCell ref="P381:Q381"/>
    <mergeCell ref="P382:Q382"/>
    <mergeCell ref="D103:S103"/>
    <mergeCell ref="J371:K372"/>
    <mergeCell ref="E371:E372"/>
    <mergeCell ref="D6:D7"/>
    <mergeCell ref="S1:V1"/>
    <mergeCell ref="O70:O71"/>
    <mergeCell ref="S70:S71"/>
    <mergeCell ref="D211:I211"/>
    <mergeCell ref="F371:G372"/>
    <mergeCell ref="E70:E71"/>
    <mergeCell ref="G6:G7"/>
    <mergeCell ref="N6:O6"/>
    <mergeCell ref="D92:F92"/>
    <mergeCell ref="N373:O373"/>
    <mergeCell ref="F72:F73"/>
    <mergeCell ref="S6:S7"/>
    <mergeCell ref="G1:K1"/>
    <mergeCell ref="D206:S206"/>
    <mergeCell ref="F70:F71"/>
    <mergeCell ref="I70:I71"/>
    <mergeCell ref="I72:I73"/>
    <mergeCell ref="G72:G73"/>
    <mergeCell ref="H6:H7"/>
    <mergeCell ref="F6:F7"/>
    <mergeCell ref="G70:G71"/>
    <mergeCell ref="I6:I7"/>
    <mergeCell ref="N375:O375"/>
    <mergeCell ref="P6:P7"/>
    <mergeCell ref="D298:E298"/>
    <mergeCell ref="D302:S302"/>
    <mergeCell ref="J6:K6"/>
    <mergeCell ref="Q6:Q7"/>
    <mergeCell ref="O72:O73"/>
    <mergeCell ref="C6:C7"/>
    <mergeCell ref="D72:D73"/>
    <mergeCell ref="D371:D372"/>
    <mergeCell ref="E6:E7"/>
    <mergeCell ref="R6:R7"/>
    <mergeCell ref="D70:D71"/>
    <mergeCell ref="D69:S69"/>
    <mergeCell ref="L6:M6"/>
    <mergeCell ref="F406:G406"/>
    <mergeCell ref="B402:C402"/>
    <mergeCell ref="F401:G401"/>
    <mergeCell ref="F402:G402"/>
    <mergeCell ref="F403:G403"/>
    <mergeCell ref="B405:C405"/>
    <mergeCell ref="B404:C404"/>
    <mergeCell ref="D4:S4"/>
    <mergeCell ref="I371:I372"/>
    <mergeCell ref="D179:I179"/>
    <mergeCell ref="F400:G400"/>
    <mergeCell ref="B406:C406"/>
    <mergeCell ref="F398:S398"/>
    <mergeCell ref="B398:C398"/>
    <mergeCell ref="B399:C399"/>
    <mergeCell ref="B400:C400"/>
    <mergeCell ref="D243:S243"/>
    <mergeCell ref="F407:G407"/>
    <mergeCell ref="B407:C407"/>
    <mergeCell ref="C173:T173"/>
    <mergeCell ref="C291:T291"/>
    <mergeCell ref="F399:G399"/>
    <mergeCell ref="D245:S245"/>
    <mergeCell ref="F404:G404"/>
    <mergeCell ref="B401:C401"/>
    <mergeCell ref="B403:C403"/>
    <mergeCell ref="F405:G405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anami</cp:lastModifiedBy>
  <cp:lastPrinted>2019-09-05T05:28:28Z</cp:lastPrinted>
  <dcterms:created xsi:type="dcterms:W3CDTF">2003-09-01T05:43:36Z</dcterms:created>
  <dcterms:modified xsi:type="dcterms:W3CDTF">2019-09-13T06:57:12Z</dcterms:modified>
  <cp:category/>
  <cp:version/>
  <cp:contentType/>
  <cp:contentStatus/>
</cp:coreProperties>
</file>