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F6DF18EA-6480-483A-8A65-EF4BF902C3C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exa 1 -Proiect buget 2022 " sheetId="2" r:id="rId1"/>
    <sheet name="Anexa 2 Programul de investitii" sheetId="3" r:id="rId2"/>
  </sheets>
  <calcPr calcId="181029"/>
</workbook>
</file>

<file path=xl/calcChain.xml><?xml version="1.0" encoding="utf-8"?>
<calcChain xmlns="http://schemas.openxmlformats.org/spreadsheetml/2006/main">
  <c r="D3" i="3" l="1"/>
  <c r="E3" i="3"/>
  <c r="F3" i="3"/>
  <c r="G3" i="3"/>
  <c r="C15" i="2"/>
  <c r="D4" i="3"/>
  <c r="E4" i="3"/>
  <c r="F4" i="3"/>
  <c r="G4" i="3"/>
  <c r="D16" i="3"/>
  <c r="E16" i="3"/>
  <c r="F16" i="3"/>
  <c r="G16" i="3"/>
  <c r="C16" i="3"/>
  <c r="D19" i="3"/>
  <c r="E19" i="3"/>
  <c r="F19" i="3"/>
  <c r="G19" i="3"/>
  <c r="C19" i="3"/>
  <c r="D29" i="3"/>
  <c r="D18" i="3" s="1"/>
  <c r="E29" i="3"/>
  <c r="F29" i="3"/>
  <c r="G29" i="3"/>
  <c r="C29" i="3"/>
  <c r="D14" i="3"/>
  <c r="E14" i="3"/>
  <c r="F14" i="3"/>
  <c r="G14" i="3"/>
  <c r="C14" i="3"/>
  <c r="D31" i="3"/>
  <c r="E31" i="3"/>
  <c r="F31" i="3"/>
  <c r="G31" i="3"/>
  <c r="C31" i="3"/>
  <c r="C4" i="3"/>
  <c r="C3" i="3" s="1"/>
  <c r="D11" i="3"/>
  <c r="E11" i="3"/>
  <c r="F11" i="3"/>
  <c r="G11" i="3"/>
  <c r="C11" i="3"/>
  <c r="C33" i="2"/>
  <c r="G18" i="3" l="1"/>
  <c r="C18" i="3"/>
  <c r="F18" i="3"/>
  <c r="E18" i="3"/>
  <c r="C30" i="2"/>
  <c r="C42" i="2"/>
  <c r="C40" i="2" s="1"/>
  <c r="C68" i="2"/>
  <c r="C148" i="2"/>
  <c r="C151" i="2"/>
  <c r="C165" i="2"/>
  <c r="C154" i="2"/>
  <c r="C46" i="2"/>
  <c r="C53" i="2"/>
  <c r="C52" i="2" s="1"/>
  <c r="C136" i="2"/>
  <c r="C131" i="2" s="1"/>
  <c r="C138" i="2"/>
  <c r="C124" i="2" l="1"/>
  <c r="C45" i="2"/>
  <c r="C6" i="2" s="1"/>
  <c r="C87" i="2" l="1"/>
  <c r="C145" i="2"/>
  <c r="C106" i="2"/>
  <c r="C102" i="2" s="1"/>
  <c r="C83" i="2"/>
  <c r="C141" i="2" l="1"/>
  <c r="C168" i="2"/>
  <c r="C163" i="2" s="1"/>
  <c r="C160" i="2"/>
  <c r="C159" i="2" s="1"/>
  <c r="C117" i="2" l="1"/>
  <c r="C113" i="2"/>
  <c r="C80" i="2"/>
  <c r="C77" i="2"/>
  <c r="C76" i="2" s="1"/>
  <c r="C70" i="2"/>
  <c r="C60" i="2"/>
  <c r="C57" i="2" l="1"/>
  <c r="C56" i="2" s="1"/>
  <c r="C171" i="2" s="1"/>
  <c r="C173" i="2" s="1"/>
</calcChain>
</file>

<file path=xl/sharedStrings.xml><?xml version="1.0" encoding="utf-8"?>
<sst xmlns="http://schemas.openxmlformats.org/spreadsheetml/2006/main" count="248" uniqueCount="196">
  <si>
    <t xml:space="preserve">nr. crt </t>
  </si>
  <si>
    <t xml:space="preserve">denumire indicator </t>
  </si>
  <si>
    <t xml:space="preserve">VENITURI TOTALE   , din care </t>
  </si>
  <si>
    <t xml:space="preserve">Impozit pe venit </t>
  </si>
  <si>
    <t>Cote si sume defalcate</t>
  </si>
  <si>
    <t>Sume defalcate</t>
  </si>
  <si>
    <t xml:space="preserve">1. din TVA  , din care pentru finantarea actiunilor descentralizate  : </t>
  </si>
  <si>
    <t xml:space="preserve">finantarea de baza a unitatilor de invatamant </t>
  </si>
  <si>
    <t xml:space="preserve">plata stimulentelor educationale </t>
  </si>
  <si>
    <t>Sume  pentru plata drepturilor de care beneficiază copiii cu cerințe educaționale speciale integrați în învățământul de masă</t>
  </si>
  <si>
    <t xml:space="preserve">sume defalcate din TVA pentru finantarea invatamantului particular sau confesional acreditat </t>
  </si>
  <si>
    <t xml:space="preserve">Taxe pe utilizarea bunurilor sau pe activitati </t>
  </si>
  <si>
    <t xml:space="preserve">Alte impozite si taxe fiscale </t>
  </si>
  <si>
    <t xml:space="preserve">Venituri din proprietate  </t>
  </si>
  <si>
    <t>1.10.</t>
  </si>
  <si>
    <t xml:space="preserve">Venituri din prestari de servicii si alte activitati </t>
  </si>
  <si>
    <t xml:space="preserve">Venituri din taxe administrative- eliberari de permise </t>
  </si>
  <si>
    <t xml:space="preserve">Amenzi , penalitati , confiscari </t>
  </si>
  <si>
    <t xml:space="preserve">Subventii de la bugetul de stat </t>
  </si>
  <si>
    <t xml:space="preserve">Subventii pentru incalzirea locuintei cu lemne </t>
  </si>
  <si>
    <t xml:space="preserve">Subventii pentru finantarea sanatatii </t>
  </si>
  <si>
    <t xml:space="preserve">CHELTUIELI TOTALE , din care </t>
  </si>
  <si>
    <t xml:space="preserve">Autoritati publice </t>
  </si>
  <si>
    <t xml:space="preserve">Cheltuieli de personal </t>
  </si>
  <si>
    <t xml:space="preserve">Cotizatii </t>
  </si>
  <si>
    <t xml:space="preserve">contributie Drumul Carelor </t>
  </si>
  <si>
    <t xml:space="preserve">cotizatie AOR </t>
  </si>
  <si>
    <t xml:space="preserve">asistenta tehnica sistem informatic integrat </t>
  </si>
  <si>
    <t xml:space="preserve">RAMBURSARI DE CREDITE </t>
  </si>
  <si>
    <t>Alte servicii publice generale</t>
  </si>
  <si>
    <t xml:space="preserve"> ( Serviciul de evidenta a persoanei) </t>
  </si>
  <si>
    <t xml:space="preserve">Bunuri si servicii </t>
  </si>
  <si>
    <t xml:space="preserve">Tranzactii privind datoria publica si imprumuturi </t>
  </si>
  <si>
    <t xml:space="preserve">dobanzi </t>
  </si>
  <si>
    <t xml:space="preserve">comisioane bancare </t>
  </si>
  <si>
    <t xml:space="preserve">Ordine publica si siguranta nationala </t>
  </si>
  <si>
    <t xml:space="preserve">bunuri si servicii </t>
  </si>
  <si>
    <t xml:space="preserve">Invatamant </t>
  </si>
  <si>
    <t xml:space="preserve">Drepturi acordate elevilor cu CES </t>
  </si>
  <si>
    <t xml:space="preserve">Sanatate </t>
  </si>
  <si>
    <t xml:space="preserve">cheltuieli de personal </t>
  </si>
  <si>
    <t xml:space="preserve">Cultura , recreere si religie </t>
  </si>
  <si>
    <t xml:space="preserve">Casa de Cultura Preot Ion Ionescu </t>
  </si>
  <si>
    <t xml:space="preserve">ASISTENTA SOCIALA </t>
  </si>
  <si>
    <t xml:space="preserve">indemnizatii pentru persoane cu handicap </t>
  </si>
  <si>
    <t>ajutoare pentru incalzirea locuintei cu lemne</t>
  </si>
  <si>
    <t>2.10.</t>
  </si>
  <si>
    <t xml:space="preserve">Locuinte , servicii si dezvolatre publica </t>
  </si>
  <si>
    <t xml:space="preserve">Iluminat public </t>
  </si>
  <si>
    <t xml:space="preserve">Transferuri , total din care </t>
  </si>
  <si>
    <t xml:space="preserve">Apa  Canal 2000 SA PITESTI </t>
  </si>
  <si>
    <t xml:space="preserve">ADIA </t>
  </si>
  <si>
    <t xml:space="preserve">Cheltuieli de capital , total din care : </t>
  </si>
  <si>
    <t xml:space="preserve">Protecia mediului </t>
  </si>
  <si>
    <t>Bunuri si servicii</t>
  </si>
  <si>
    <t xml:space="preserve">Transporturi </t>
  </si>
  <si>
    <t xml:space="preserve">PROIECT BUGET LOCAL AL ORASULUI TOPOLOVENI </t>
  </si>
  <si>
    <t xml:space="preserve">Cheltuieli de capital ,total  din care : </t>
  </si>
  <si>
    <t xml:space="preserve">Biblioteca Oraseneasca , din care </t>
  </si>
  <si>
    <t xml:space="preserve">CNIPT , Culte si monumente istorice , din care </t>
  </si>
  <si>
    <t xml:space="preserve">Asistenta sociala pentru persoane cu handicap , din care : </t>
  </si>
  <si>
    <t xml:space="preserve">Centru de zi pentru copii aflati in situatii de risc, din care :  </t>
  </si>
  <si>
    <t xml:space="preserve">Alte actiuni in domeniul asistentei sociale  
( SPAS ) , din care : </t>
  </si>
  <si>
    <t xml:space="preserve">sume 
mii  lei </t>
  </si>
  <si>
    <t>cotizatie ADI SERV SAL</t>
  </si>
  <si>
    <t xml:space="preserve">Liceul tehnologic Topoloveni </t>
  </si>
  <si>
    <t xml:space="preserve">Cheltuieli de personal , total din care </t>
  </si>
  <si>
    <t xml:space="preserve">naveta cadre didactice , total , din care : </t>
  </si>
  <si>
    <t xml:space="preserve">Liceul teoretic Ion Mihalache </t>
  </si>
  <si>
    <t xml:space="preserve">Gradinita cu program prelungit Lumea Copiilor </t>
  </si>
  <si>
    <t xml:space="preserve">protectia muncii , asigurarea securitatii si sanatatii in munca </t>
  </si>
  <si>
    <t xml:space="preserve">Centru multifunctional de servicii sociale </t>
  </si>
  <si>
    <t xml:space="preserve">Varsaminte pentru persoanele cu handicap </t>
  </si>
  <si>
    <t xml:space="preserve">Directia de asistenta sociala Topoloveni , total din care : </t>
  </si>
  <si>
    <t>Liceul Teoretic Ion Mihalache</t>
  </si>
  <si>
    <t xml:space="preserve">ImpozIte si taxe pe proprietate </t>
  </si>
  <si>
    <t xml:space="preserve">Cheltuieli de capital </t>
  </si>
  <si>
    <t xml:space="preserve">SPORT </t>
  </si>
  <si>
    <t xml:space="preserve">contributie Consortiul Zonal </t>
  </si>
  <si>
    <t>Ajutoare de incalzire a locuintei cu lemne L 416/2001</t>
  </si>
  <si>
    <t xml:space="preserve">PROGRAMUL DE INVESTITII PUBLICE AL ORASULUI TOPOLOVENI </t>
  </si>
  <si>
    <t xml:space="preserve">Crearea sistemului de iluminat 
stradal-rutier si ornamental –parcuri , cu corpuri de iluminat tip LED si telegestiune , in UAT Topoloveni </t>
  </si>
  <si>
    <t>Fondul European Agricol de Dezvoltare Rurala  48.02.04</t>
  </si>
  <si>
    <t xml:space="preserve">trim I </t>
  </si>
  <si>
    <t>trim II</t>
  </si>
  <si>
    <t>trim III</t>
  </si>
  <si>
    <t>trim IV</t>
  </si>
  <si>
    <t>sume defalcate din TVA pentru echilibrare (11.02.06)</t>
  </si>
  <si>
    <t>Cote defalcate din impozitul pe venit (04.02.01)</t>
  </si>
  <si>
    <t>Cote defalcate din impozitul pe venit pentru echilibrare (04.02.04)</t>
  </si>
  <si>
    <t xml:space="preserve">cotizatie ASPA IVETS </t>
  </si>
  <si>
    <t>Modernizare /extindere alei pietonale si construire piste de biciclisti in oras Topoloveni  cod SMIS 124132</t>
  </si>
  <si>
    <t>Crearea sistemului de iluminat stradal rutier si ornamental -parcuri , cu corpuri de iluminat tip LED si telegestiune , in UAT Topoloveni  cod SMIS 125126</t>
  </si>
  <si>
    <t>Crearea sistemului de iluminat stradal rutier si ornamental -parcuri , cu corpuri de iluminat tip LED si telegestiune , in UAT Topoloveni cod SMIS 125126</t>
  </si>
  <si>
    <t xml:space="preserve">drepturile asistentilor personali ai persoanelor cu handicap grav </t>
  </si>
  <si>
    <t xml:space="preserve">Cheltuieli de personal - sera spatii verzi </t>
  </si>
  <si>
    <t xml:space="preserve">Sume primite în contul plăţilor efectuate
 în anul curent   48.02.04.01 , din care </t>
  </si>
  <si>
    <t>Sume alocate din bugetul ANCPI pentru finanțarea lucrărilor de înregistrare sistematică din cadrul Programului național de cadastru și carte funciară</t>
  </si>
  <si>
    <t xml:space="preserve">Servicii de sanatate publica- Cabinete medicale scolare </t>
  </si>
  <si>
    <t xml:space="preserve">Alte institutii si actiuni sanitare- Centru de vaccinare </t>
  </si>
  <si>
    <t xml:space="preserve">Cheltuieli cu personalul medical </t>
  </si>
  <si>
    <t>Reabilitare acoperis tip sarpanta - Bloc de locuite P 4 
( HCL nr. 8/26.02.2021 )</t>
  </si>
  <si>
    <t xml:space="preserve">bunuri si servicii , din care </t>
  </si>
  <si>
    <t>obiecte de inventar ( echipament de protectie )</t>
  </si>
  <si>
    <t xml:space="preserve">Stimultent educational acordat copiilor din familii defavorizate in scopul stimularii participarii in invatamantul prescolar </t>
  </si>
  <si>
    <t xml:space="preserve">bunuri si servicii , din care : </t>
  </si>
  <si>
    <t xml:space="preserve"> Construire Campus Tehnologic - Liceul Tehnologic Topoloveni Cod SMIS 
 124928
</t>
  </si>
  <si>
    <t xml:space="preserve">Dezvoltare durabila si cresterea calitatii vietii in orasul topoloveni prin abordarea integrata a masurilor de regenerare urbana
Cod SMIS 126104
</t>
  </si>
  <si>
    <t xml:space="preserve">Modernizare / extindere alei pietonale și construire piste de bicicliști în Oraș
Topoloveni, str.Ion Mihalache - DJ 702
Cod SMIS 133656
</t>
  </si>
  <si>
    <t>Constructia de locuinte de serviciu in orasul Topoloveni – proiectare si executie utiliati si dotari tehnico edilitare</t>
  </si>
  <si>
    <t xml:space="preserve">Construire acoperis tip sarpanata la blocul de 
locuinte P4 din orasul Topoloveni </t>
  </si>
  <si>
    <t>Construire Campus Tehnologic - Liceul Tehnologic Topoloveni Cod SMIS 
 124928</t>
  </si>
  <si>
    <t>Modernizare / extindere alei pietonale și construire piste de bicicliști în Oraș
Topoloveni, str.Ion Mihalache - DJ 702
Cod SMIS 133656</t>
  </si>
  <si>
    <t>Dezvoltare durabila si cresterea calitatii vietii in orasul topoloveni prin abordarea integrata a masurilor de regenerare urbana
Cod SMIS 126104</t>
  </si>
  <si>
    <t xml:space="preserve">Subvenţii de la bugetul de stat către bugetele locale necesare susţinerii derulării proiectelor finanţate din fonduri externe nerambursabile (FEN) postaderare aferete perioadei de programare 2014-2020****), total din care : </t>
  </si>
  <si>
    <t>Programe din Fondul European de Dezvoltare Regională</t>
  </si>
  <si>
    <t>Sume alocate din bugetul AFIR, pentru susținerea proiectelor din PNDR 2014-2020****)</t>
  </si>
  <si>
    <t>Sume primite de la UE/alti donatori in contul platilor efectuate si prefinantari aferente cadrului financiar 2014-2020</t>
  </si>
  <si>
    <t xml:space="preserve">Fondul European de Dezvoltare Regională (FEDR)48.02.01 , total din care : </t>
  </si>
  <si>
    <t>Subventii de la alte administratii 43.02</t>
  </si>
  <si>
    <t xml:space="preserve">Salubritate , 
din care :  Serviciul de salubritate </t>
  </si>
  <si>
    <t xml:space="preserve"> Serviciul de salubritate</t>
  </si>
  <si>
    <t xml:space="preserve">finantarea burselor </t>
  </si>
  <si>
    <t>Elaborare strategie de dezvoltare locala 2021-2027</t>
  </si>
  <si>
    <t xml:space="preserve">Colectare numere de casa la nivelul orasului Topoloveni si implementare date in registrul RENNS cf HG 777/2016  </t>
  </si>
  <si>
    <t xml:space="preserve">Bunuri si servicii , total ,  din care </t>
  </si>
  <si>
    <t xml:space="preserve">Bunuri si servicii , total , din care : </t>
  </si>
  <si>
    <t xml:space="preserve">Dotari - achizitie echipamente informatice </t>
  </si>
  <si>
    <t>70.50.00.
71.01.30</t>
  </si>
  <si>
    <t>70.03.01.
71.01.01</t>
  </si>
  <si>
    <t>70.06.00
58.01</t>
  </si>
  <si>
    <t>84.02.50.
58.01</t>
  </si>
  <si>
    <t>51.01.03.
71.01.30</t>
  </si>
  <si>
    <t>84.02.50
58.01</t>
  </si>
  <si>
    <t>65.04.02.
58.01</t>
  </si>
  <si>
    <t>70.03.30
71.01.30</t>
  </si>
  <si>
    <t>ANUL 2022</t>
  </si>
  <si>
    <t>PROIECT 2022</t>
  </si>
  <si>
    <t xml:space="preserve">FIRST BANK </t>
  </si>
  <si>
    <t xml:space="preserve">TREZORERIE </t>
  </si>
  <si>
    <t xml:space="preserve">Lucrari  necesare obtinerii atutorizatiilor 
ISU pentru cladirile publice </t>
  </si>
  <si>
    <t xml:space="preserve">Documentatii necesare in vederea obtinerii de fonduri nerambursabile </t>
  </si>
  <si>
    <t xml:space="preserve">Servicii de inregistrare sistematica in sistemul integrat de cadastru si carte funciara a imobilelor situate in sectoarele cadastrale nr. 25,53,54  apartinand unitatii administrative oras Topoloveni </t>
  </si>
  <si>
    <t xml:space="preserve">DOTARE CU SISTEM SONORIZARE CAMIN CULTURAL TIGANESTI IN ORASUL TOPOLOVENI
</t>
  </si>
  <si>
    <t>DOTARE CU SISTEM SONORIZARE CAMIN CULTURAL TIGANESTI IN ORASUL TOPOLOVENI</t>
  </si>
  <si>
    <t xml:space="preserve">obiecte de inventar - imprimanta </t>
  </si>
  <si>
    <t xml:space="preserve">Construire Pod Tiganesti -Inuri , oras Topoloveni </t>
  </si>
  <si>
    <t xml:space="preserve">Cheltuieli de capital : </t>
  </si>
  <si>
    <t xml:space="preserve">Reabilitare , modernizare , dotare si extindere Complex sportiv in orasul Topoloveni </t>
  </si>
  <si>
    <t xml:space="preserve">Diverse venituri </t>
  </si>
  <si>
    <t xml:space="preserve">A </t>
  </si>
  <si>
    <t>51.01.03
71.01.30</t>
  </si>
  <si>
    <t>Subvenții din sume obținute în urma scoaterii la licitație a certificatelor de emisii de gaze cu efect de seră pentru finanțarea proiectelor de investiții</t>
  </si>
  <si>
    <t xml:space="preserve">Reducerea emisiilor de gaze cu efect de sera prin eficientizarea sistemului de iluminat public in orasul Topoloveni , judetul Arges </t>
  </si>
  <si>
    <t>70.02.06
71.01.01</t>
  </si>
  <si>
    <t xml:space="preserve">DEFICIT , total din care </t>
  </si>
  <si>
    <t xml:space="preserve">Cresa </t>
  </si>
  <si>
    <t xml:space="preserve">Semaforizarea a 6  treceri pietonale 
situate pe DN7 din Orasul Topoloveni     </t>
  </si>
  <si>
    <t>70.07.50.
71.01.30</t>
  </si>
  <si>
    <t>67.05.01.
71.01.30</t>
  </si>
  <si>
    <t>84.03.01.
71.01.30</t>
  </si>
  <si>
    <t>1.14.1</t>
  </si>
  <si>
    <t>1.14.2</t>
  </si>
  <si>
    <t>1.14.3</t>
  </si>
  <si>
    <t>1.15.1</t>
  </si>
  <si>
    <t>1.15.2</t>
  </si>
  <si>
    <t>1.61.1</t>
  </si>
  <si>
    <t>1.16.2</t>
  </si>
  <si>
    <t>1.14.4</t>
  </si>
  <si>
    <t>Alte servicii în domeniile culturii, recreerii si religiei</t>
  </si>
  <si>
    <t xml:space="preserve">Potrivit prevederilor OUG NR.100/2021 , aprobata prin Legea 17/2022 , cresa este coniderata unitate de invatamant si va fi finantata din costul standard 
</t>
  </si>
  <si>
    <t xml:space="preserve">deficit final , propus a fi finantat din execedentul anului precedent in temeiul prevederilor art. 58 din Legea nr. 273/2006 , actualizata , privind finantele publice locale </t>
  </si>
  <si>
    <t>70.50.00.
58.01</t>
  </si>
  <si>
    <t>67.03.07.58.01</t>
  </si>
  <si>
    <t xml:space="preserve">Finantate din fonduri externe nerambursabile FEDR </t>
  </si>
  <si>
    <t xml:space="preserve">Finantate din fonduri externe nerambursabile FEADR </t>
  </si>
  <si>
    <t>68.50.00.
58.04</t>
  </si>
  <si>
    <t>A1</t>
  </si>
  <si>
    <t>A2</t>
  </si>
  <si>
    <t>A3</t>
  </si>
  <si>
    <t>Finantat din sume alocate din bugetul ANCPI pentru finanțarea lucrărilor de înregistrare sistematică din cadrul Programului național de cadastru și carte funciară</t>
  </si>
  <si>
    <t>A4</t>
  </si>
  <si>
    <t xml:space="preserve">Finanatat prin Agentia fondului pentru Mediu </t>
  </si>
  <si>
    <t xml:space="preserve">Finantate din fonduri proprii </t>
  </si>
  <si>
    <t xml:space="preserve">Finantat din imprumut contractat din Trezoreria Statului </t>
  </si>
  <si>
    <t>67.10.06.71.01.30</t>
  </si>
  <si>
    <t xml:space="preserve">Lucrari  necesare obtinerii atutorizatiilor 
ISU pentru Casa de Cultura Preot Ion Ionescu </t>
  </si>
  <si>
    <t>OBIECTIVE DE INVESTITII 
IN CONTINUARE</t>
  </si>
  <si>
    <t xml:space="preserve">ALTE CHELTUIELI DE INVESTITII </t>
  </si>
  <si>
    <t>C</t>
  </si>
  <si>
    <t>C1</t>
  </si>
  <si>
    <t>C2</t>
  </si>
  <si>
    <t xml:space="preserve">D1 </t>
  </si>
  <si>
    <t xml:space="preserve">AN </t>
  </si>
  <si>
    <t>Dotarea Liceului tehnologic Topoloveni si a Liceului Teoretic “ Ion Mihalache” din orasul Topoloveni , judetul Arges cu echipamente TIC necesare pentru derularea activitatilor didactice in mediul on -line in contextul pandemiei Covid – cod SMIS  144463</t>
  </si>
  <si>
    <t>65.50.00.58.01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</si>
</sst>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Tahoma"/>
      <family val="2"/>
    </font>
    <font>
      <b/>
      <sz val="8"/>
      <color rgb="FFC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77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8" fillId="0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1" fillId="0" borderId="1" xfId="0" applyFont="1" applyBorder="1"/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right" vertical="center"/>
    </xf>
    <xf numFmtId="0" fontId="4" fillId="0" borderId="4" xfId="0" applyFont="1" applyBorder="1" applyAlignment="1">
      <alignment wrapText="1"/>
    </xf>
    <xf numFmtId="0" fontId="0" fillId="0" borderId="4" xfId="0" applyBorder="1"/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12" fillId="0" borderId="1" xfId="0" applyFont="1" applyBorder="1" applyAlignment="1">
      <alignment wrapText="1"/>
    </xf>
    <xf numFmtId="0" fontId="0" fillId="0" borderId="0" xfId="0" applyFill="1" applyBorder="1"/>
    <xf numFmtId="0" fontId="3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0" xfId="0" applyBorder="1"/>
    <xf numFmtId="0" fontId="2" fillId="0" borderId="0" xfId="0" applyFont="1" applyFill="1" applyBorder="1"/>
    <xf numFmtId="0" fontId="0" fillId="0" borderId="1" xfId="0" applyBorder="1" applyAlignment="1">
      <alignment horizontal="left" vertical="top" wrapText="1" indent="1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5" fillId="0" borderId="1" xfId="0" applyFont="1" applyBorder="1" applyAlignment="1">
      <alignment horizontal="right"/>
    </xf>
    <xf numFmtId="0" fontId="17" fillId="0" borderId="1" xfId="0" applyFont="1" applyBorder="1"/>
    <xf numFmtId="0" fontId="1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/>
    <xf numFmtId="0" fontId="1" fillId="0" borderId="0" xfId="0" applyFont="1"/>
    <xf numFmtId="2" fontId="2" fillId="0" borderId="3" xfId="0" applyNumberFormat="1" applyFont="1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19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4" xfId="0" applyBorder="1" applyAlignment="1"/>
    <xf numFmtId="0" fontId="0" fillId="0" borderId="3" xfId="0" applyBorder="1" applyAlignment="1"/>
    <xf numFmtId="0" fontId="0" fillId="0" borderId="3" xfId="0" applyBorder="1" applyAlignment="1">
      <alignment wrapText="1"/>
    </xf>
  </cellXfs>
  <cellStyles count="3">
    <cellStyle name="Normal" xfId="0" builtinId="0"/>
    <cellStyle name="Normal_Anexa F 140 146 10.07" xfId="1" xr:uid="{00000000-0005-0000-0000-000001000000}"/>
    <cellStyle name="Normal_Machete buget 99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79"/>
  <sheetViews>
    <sheetView topLeftCell="A43" zoomScale="110" zoomScaleNormal="110" workbookViewId="0">
      <selection activeCell="C173" sqref="C173"/>
    </sheetView>
  </sheetViews>
  <sheetFormatPr defaultRowHeight="15" x14ac:dyDescent="0.25"/>
  <cols>
    <col min="2" max="2" width="35.140625" customWidth="1"/>
    <col min="3" max="3" width="20.7109375" customWidth="1"/>
  </cols>
  <sheetData>
    <row r="2" spans="1:3" x14ac:dyDescent="0.25">
      <c r="B2" t="s">
        <v>56</v>
      </c>
    </row>
    <row r="3" spans="1:3" x14ac:dyDescent="0.25">
      <c r="B3" t="s">
        <v>136</v>
      </c>
    </row>
    <row r="4" spans="1:3" x14ac:dyDescent="0.25">
      <c r="A4" s="68" t="s">
        <v>0</v>
      </c>
      <c r="B4" s="69" t="s">
        <v>1</v>
      </c>
      <c r="C4" s="66" t="s">
        <v>63</v>
      </c>
    </row>
    <row r="5" spans="1:3" x14ac:dyDescent="0.25">
      <c r="A5" s="68"/>
      <c r="B5" s="69"/>
      <c r="C5" s="67"/>
    </row>
    <row r="6" spans="1:3" x14ac:dyDescent="0.25">
      <c r="A6" s="13">
        <v>1</v>
      </c>
      <c r="B6" s="21" t="s">
        <v>2</v>
      </c>
      <c r="C6" s="58">
        <f>C7+C10+C12+C18+C19+C20+C23+C24+C25+C26+C28+C29+C31+C32+C33+C39+C40+C45</f>
        <v>36925</v>
      </c>
    </row>
    <row r="7" spans="1:3" x14ac:dyDescent="0.25">
      <c r="A7" s="15">
        <v>1.1000000000000001</v>
      </c>
      <c r="B7" s="14" t="s">
        <v>3</v>
      </c>
      <c r="C7" s="3">
        <v>30</v>
      </c>
    </row>
    <row r="8" spans="1:3" x14ac:dyDescent="0.25">
      <c r="A8" s="70">
        <v>1.2</v>
      </c>
      <c r="B8" s="72" t="s">
        <v>4</v>
      </c>
      <c r="C8" s="74">
        <v>7837</v>
      </c>
    </row>
    <row r="9" spans="1:3" x14ac:dyDescent="0.25">
      <c r="A9" s="71"/>
      <c r="B9" s="73"/>
      <c r="C9" s="75"/>
    </row>
    <row r="10" spans="1:3" x14ac:dyDescent="0.25">
      <c r="A10" s="1"/>
      <c r="B10" s="2" t="s">
        <v>88</v>
      </c>
      <c r="C10" s="3">
        <v>7837</v>
      </c>
    </row>
    <row r="11" spans="1:3" ht="23.25" x14ac:dyDescent="0.25">
      <c r="A11" s="1"/>
      <c r="B11" s="30" t="s">
        <v>89</v>
      </c>
      <c r="C11" s="31"/>
    </row>
    <row r="12" spans="1:3" x14ac:dyDescent="0.25">
      <c r="A12" s="65">
        <v>1.3</v>
      </c>
      <c r="B12" s="72" t="s">
        <v>75</v>
      </c>
      <c r="C12" s="74">
        <v>2719</v>
      </c>
    </row>
    <row r="13" spans="1:3" ht="9.6" customHeight="1" x14ac:dyDescent="0.25">
      <c r="A13" s="65"/>
      <c r="B13" s="76"/>
      <c r="C13" s="75"/>
    </row>
    <row r="14" spans="1:3" x14ac:dyDescent="0.25">
      <c r="A14" s="65">
        <v>1.4</v>
      </c>
      <c r="B14" s="10" t="s">
        <v>5</v>
      </c>
      <c r="C14" s="3"/>
    </row>
    <row r="15" spans="1:3" ht="36.75" customHeight="1" x14ac:dyDescent="0.25">
      <c r="A15" s="65"/>
      <c r="B15" s="10" t="s">
        <v>6</v>
      </c>
      <c r="C15" s="3">
        <f>C19+C20+C18</f>
        <v>2398</v>
      </c>
    </row>
    <row r="16" spans="1:3" x14ac:dyDescent="0.25">
      <c r="A16" s="1"/>
      <c r="B16" s="2" t="s">
        <v>7</v>
      </c>
      <c r="C16" s="3">
        <v>0</v>
      </c>
    </row>
    <row r="17" spans="1:3" x14ac:dyDescent="0.25">
      <c r="A17" s="1"/>
      <c r="B17" s="2" t="s">
        <v>122</v>
      </c>
      <c r="C17" s="3">
        <v>0</v>
      </c>
    </row>
    <row r="18" spans="1:3" x14ac:dyDescent="0.25">
      <c r="A18" s="1"/>
      <c r="B18" s="2" t="s">
        <v>8</v>
      </c>
      <c r="C18" s="3">
        <v>5</v>
      </c>
    </row>
    <row r="19" spans="1:3" ht="34.5" x14ac:dyDescent="0.25">
      <c r="A19" s="1"/>
      <c r="B19" s="2" t="s">
        <v>9</v>
      </c>
      <c r="C19" s="3">
        <v>211</v>
      </c>
    </row>
    <row r="20" spans="1:3" ht="23.25" x14ac:dyDescent="0.25">
      <c r="A20" s="1"/>
      <c r="B20" s="2" t="s">
        <v>94</v>
      </c>
      <c r="C20" s="3">
        <v>2182</v>
      </c>
    </row>
    <row r="21" spans="1:3" ht="23.25" x14ac:dyDescent="0.25">
      <c r="A21" s="1"/>
      <c r="B21" s="2" t="s">
        <v>87</v>
      </c>
      <c r="C21" s="3">
        <v>0</v>
      </c>
    </row>
    <row r="22" spans="1:3" ht="34.5" x14ac:dyDescent="0.25">
      <c r="A22" s="1">
        <v>3</v>
      </c>
      <c r="B22" s="2" t="s">
        <v>10</v>
      </c>
      <c r="C22" s="3">
        <v>0</v>
      </c>
    </row>
    <row r="23" spans="1:3" x14ac:dyDescent="0.25">
      <c r="A23" s="15">
        <v>1.7</v>
      </c>
      <c r="B23" s="10" t="s">
        <v>11</v>
      </c>
      <c r="C23" s="3">
        <v>731.7</v>
      </c>
    </row>
    <row r="24" spans="1:3" x14ac:dyDescent="0.25">
      <c r="A24" s="15">
        <v>1.8</v>
      </c>
      <c r="B24" s="10" t="s">
        <v>12</v>
      </c>
      <c r="C24" s="3">
        <v>294</v>
      </c>
    </row>
    <row r="25" spans="1:3" x14ac:dyDescent="0.25">
      <c r="A25" s="15">
        <v>1.9</v>
      </c>
      <c r="B25" s="10" t="s">
        <v>13</v>
      </c>
      <c r="C25" s="3">
        <v>486</v>
      </c>
    </row>
    <row r="26" spans="1:3" x14ac:dyDescent="0.25">
      <c r="A26" s="14" t="s">
        <v>14</v>
      </c>
      <c r="B26" s="10" t="s">
        <v>15</v>
      </c>
      <c r="C26" s="3">
        <v>129</v>
      </c>
    </row>
    <row r="27" spans="1:3" ht="23.25" x14ac:dyDescent="0.25">
      <c r="A27" s="15">
        <v>1.1100000000000001</v>
      </c>
      <c r="B27" s="10" t="s">
        <v>16</v>
      </c>
      <c r="C27" s="3"/>
    </row>
    <row r="28" spans="1:3" x14ac:dyDescent="0.25">
      <c r="A28" s="15">
        <v>1.1200000000000001</v>
      </c>
      <c r="B28" s="10" t="s">
        <v>17</v>
      </c>
      <c r="C28" s="3">
        <v>214</v>
      </c>
    </row>
    <row r="29" spans="1:3" x14ac:dyDescent="0.25">
      <c r="A29" s="13">
        <v>1.1299999999999999</v>
      </c>
      <c r="B29" s="2" t="s">
        <v>149</v>
      </c>
      <c r="C29" s="3">
        <v>154.30000000000001</v>
      </c>
    </row>
    <row r="30" spans="1:3" x14ac:dyDescent="0.25">
      <c r="A30" s="15">
        <v>1.1399999999999999</v>
      </c>
      <c r="B30" s="10" t="s">
        <v>18</v>
      </c>
      <c r="C30" s="3">
        <f>C31+C32+C33+C39</f>
        <v>4264</v>
      </c>
    </row>
    <row r="31" spans="1:3" x14ac:dyDescent="0.25">
      <c r="A31" s="1" t="s">
        <v>161</v>
      </c>
      <c r="B31" s="2" t="s">
        <v>19</v>
      </c>
      <c r="C31" s="3">
        <v>80</v>
      </c>
    </row>
    <row r="32" spans="1:3" x14ac:dyDescent="0.25">
      <c r="A32" s="1" t="s">
        <v>162</v>
      </c>
      <c r="B32" s="2" t="s">
        <v>20</v>
      </c>
      <c r="C32" s="3">
        <v>1422</v>
      </c>
    </row>
    <row r="33" spans="1:3" ht="63" customHeight="1" x14ac:dyDescent="0.25">
      <c r="A33" s="1" t="s">
        <v>163</v>
      </c>
      <c r="B33" s="2" t="s">
        <v>114</v>
      </c>
      <c r="C33" s="3">
        <f>C34+C35+C36+C37+C38</f>
        <v>2322</v>
      </c>
    </row>
    <row r="34" spans="1:3" ht="34.5" x14ac:dyDescent="0.25">
      <c r="A34" s="1"/>
      <c r="B34" s="2" t="s">
        <v>91</v>
      </c>
      <c r="C34" s="3">
        <v>667</v>
      </c>
    </row>
    <row r="35" spans="1:3" ht="50.25" customHeight="1" x14ac:dyDescent="0.25">
      <c r="A35" s="1"/>
      <c r="B35" s="2" t="s">
        <v>92</v>
      </c>
      <c r="C35" s="3">
        <v>667</v>
      </c>
    </row>
    <row r="36" spans="1:3" ht="34.5" x14ac:dyDescent="0.25">
      <c r="A36" s="1"/>
      <c r="B36" s="2" t="s">
        <v>111</v>
      </c>
      <c r="C36" s="3">
        <v>450</v>
      </c>
    </row>
    <row r="37" spans="1:3" ht="45.75" x14ac:dyDescent="0.25">
      <c r="A37" s="1"/>
      <c r="B37" s="2" t="s">
        <v>112</v>
      </c>
      <c r="C37" s="3">
        <v>269</v>
      </c>
    </row>
    <row r="38" spans="1:3" ht="45.75" x14ac:dyDescent="0.25">
      <c r="A38" s="1"/>
      <c r="B38" s="2" t="s">
        <v>113</v>
      </c>
      <c r="C38" s="3">
        <v>269</v>
      </c>
    </row>
    <row r="39" spans="1:3" ht="48" customHeight="1" x14ac:dyDescent="0.25">
      <c r="A39" s="1" t="s">
        <v>168</v>
      </c>
      <c r="B39" s="2" t="s">
        <v>152</v>
      </c>
      <c r="C39" s="3">
        <v>440</v>
      </c>
    </row>
    <row r="40" spans="1:3" x14ac:dyDescent="0.25">
      <c r="A40" s="14">
        <v>1.1499999999999999</v>
      </c>
      <c r="B40" s="22" t="s">
        <v>119</v>
      </c>
      <c r="C40" s="3">
        <f>C41+C42</f>
        <v>251</v>
      </c>
    </row>
    <row r="41" spans="1:3" ht="45.75" x14ac:dyDescent="0.25">
      <c r="A41" s="38" t="s">
        <v>164</v>
      </c>
      <c r="B41" s="2" t="s">
        <v>97</v>
      </c>
      <c r="C41" s="3">
        <v>160</v>
      </c>
    </row>
    <row r="42" spans="1:3" ht="23.25" x14ac:dyDescent="0.25">
      <c r="A42" s="43" t="s">
        <v>165</v>
      </c>
      <c r="B42" s="2" t="s">
        <v>116</v>
      </c>
      <c r="C42" s="3">
        <f>C43+C44</f>
        <v>91</v>
      </c>
    </row>
    <row r="43" spans="1:3" x14ac:dyDescent="0.25">
      <c r="A43" s="56"/>
      <c r="B43" s="2" t="s">
        <v>71</v>
      </c>
      <c r="C43" s="3">
        <v>72</v>
      </c>
    </row>
    <row r="44" spans="1:3" ht="26.25" customHeight="1" x14ac:dyDescent="0.25">
      <c r="A44" s="53"/>
      <c r="B44" s="2" t="s">
        <v>144</v>
      </c>
      <c r="C44" s="3">
        <v>19</v>
      </c>
    </row>
    <row r="45" spans="1:3" ht="42.6" customHeight="1" x14ac:dyDescent="0.25">
      <c r="A45" s="43">
        <v>1.1599999999999999</v>
      </c>
      <c r="B45" s="22" t="s">
        <v>117</v>
      </c>
      <c r="C45" s="3">
        <f>C46+C52</f>
        <v>17417</v>
      </c>
    </row>
    <row r="46" spans="1:3" ht="24.6" customHeight="1" x14ac:dyDescent="0.25">
      <c r="A46" s="15" t="s">
        <v>166</v>
      </c>
      <c r="B46" s="22" t="s">
        <v>118</v>
      </c>
      <c r="C46" s="3">
        <f>C47+C48+C49+C50+C51</f>
        <v>16941</v>
      </c>
    </row>
    <row r="47" spans="1:3" ht="34.5" x14ac:dyDescent="0.25">
      <c r="A47" s="27"/>
      <c r="B47" s="2" t="s">
        <v>91</v>
      </c>
      <c r="C47" s="3">
        <v>5000</v>
      </c>
    </row>
    <row r="48" spans="1:3" ht="52.5" customHeight="1" x14ac:dyDescent="0.25">
      <c r="A48" s="27"/>
      <c r="B48" s="2" t="s">
        <v>93</v>
      </c>
      <c r="C48" s="3">
        <v>5000</v>
      </c>
    </row>
    <row r="49" spans="1:3" ht="34.5" x14ac:dyDescent="0.25">
      <c r="A49" s="42"/>
      <c r="B49" s="2" t="s">
        <v>111</v>
      </c>
      <c r="C49" s="3">
        <v>2941</v>
      </c>
    </row>
    <row r="50" spans="1:3" ht="45" customHeight="1" x14ac:dyDescent="0.25">
      <c r="A50" s="42"/>
      <c r="B50" s="2" t="s">
        <v>112</v>
      </c>
      <c r="C50" s="3">
        <v>2000</v>
      </c>
    </row>
    <row r="51" spans="1:3" ht="45.75" x14ac:dyDescent="0.25">
      <c r="A51" s="42"/>
      <c r="B51" s="2" t="s">
        <v>113</v>
      </c>
      <c r="C51" s="3">
        <v>2000</v>
      </c>
    </row>
    <row r="52" spans="1:3" ht="23.25" x14ac:dyDescent="0.25">
      <c r="A52" s="27" t="s">
        <v>167</v>
      </c>
      <c r="B52" s="22" t="s">
        <v>82</v>
      </c>
      <c r="C52" s="33">
        <f>C53</f>
        <v>476</v>
      </c>
    </row>
    <row r="53" spans="1:3" ht="22.5" x14ac:dyDescent="0.25">
      <c r="A53" s="27"/>
      <c r="B53" s="28" t="s">
        <v>96</v>
      </c>
      <c r="C53" s="29">
        <f>C54+C55</f>
        <v>476</v>
      </c>
    </row>
    <row r="54" spans="1:3" x14ac:dyDescent="0.25">
      <c r="A54" s="34"/>
      <c r="B54" s="28" t="s">
        <v>71</v>
      </c>
      <c r="C54" s="29">
        <v>378</v>
      </c>
    </row>
    <row r="55" spans="1:3" ht="44.25" customHeight="1" x14ac:dyDescent="0.25">
      <c r="A55" s="34"/>
      <c r="B55" s="28" t="s">
        <v>143</v>
      </c>
      <c r="C55" s="29">
        <v>98</v>
      </c>
    </row>
    <row r="56" spans="1:3" x14ac:dyDescent="0.25">
      <c r="A56" s="13">
        <v>2</v>
      </c>
      <c r="B56" s="22" t="s">
        <v>21</v>
      </c>
      <c r="C56" s="18">
        <f>C57+C76+C80+C83+C87+C102+C110+C124+C141+C159+C163</f>
        <v>38653.599999999999</v>
      </c>
    </row>
    <row r="57" spans="1:3" x14ac:dyDescent="0.25">
      <c r="A57" s="4">
        <v>2.1</v>
      </c>
      <c r="B57" s="5" t="s">
        <v>22</v>
      </c>
      <c r="C57" s="12">
        <f>C58+C59+C67+C68+C70</f>
        <v>5191.3999999999996</v>
      </c>
    </row>
    <row r="58" spans="1:3" x14ac:dyDescent="0.25">
      <c r="A58" s="1"/>
      <c r="B58" s="22" t="s">
        <v>23</v>
      </c>
      <c r="C58" s="18">
        <v>3640</v>
      </c>
    </row>
    <row r="59" spans="1:3" x14ac:dyDescent="0.25">
      <c r="A59" s="1"/>
      <c r="B59" s="22" t="s">
        <v>125</v>
      </c>
      <c r="C59" s="18">
        <v>900</v>
      </c>
    </row>
    <row r="60" spans="1:3" x14ac:dyDescent="0.25">
      <c r="A60" s="1"/>
      <c r="B60" s="2" t="s">
        <v>24</v>
      </c>
      <c r="C60" s="3">
        <f>C61+C62+C63+C64+C65</f>
        <v>475.5</v>
      </c>
    </row>
    <row r="61" spans="1:3" x14ac:dyDescent="0.25">
      <c r="A61" s="1"/>
      <c r="B61" s="16" t="s">
        <v>25</v>
      </c>
      <c r="C61" s="3">
        <v>31</v>
      </c>
    </row>
    <row r="62" spans="1:3" x14ac:dyDescent="0.25">
      <c r="A62" s="1"/>
      <c r="B62" s="2" t="s">
        <v>78</v>
      </c>
      <c r="C62" s="3">
        <v>76</v>
      </c>
    </row>
    <row r="63" spans="1:3" x14ac:dyDescent="0.25">
      <c r="A63" s="1"/>
      <c r="B63" s="2" t="s">
        <v>26</v>
      </c>
      <c r="C63" s="3">
        <v>8</v>
      </c>
    </row>
    <row r="64" spans="1:3" x14ac:dyDescent="0.25">
      <c r="A64" s="1"/>
      <c r="B64" s="2" t="s">
        <v>90</v>
      </c>
      <c r="C64" s="3">
        <v>360</v>
      </c>
    </row>
    <row r="65" spans="1:3" x14ac:dyDescent="0.25">
      <c r="A65" s="1"/>
      <c r="B65" s="2" t="s">
        <v>64</v>
      </c>
      <c r="C65" s="3">
        <v>0.5</v>
      </c>
    </row>
    <row r="66" spans="1:3" x14ac:dyDescent="0.25">
      <c r="A66" s="1"/>
      <c r="B66" s="2" t="s">
        <v>27</v>
      </c>
      <c r="C66" s="3">
        <v>195</v>
      </c>
    </row>
    <row r="67" spans="1:3" x14ac:dyDescent="0.25">
      <c r="A67" s="1"/>
      <c r="B67" s="22" t="s">
        <v>72</v>
      </c>
      <c r="C67" s="18">
        <v>10</v>
      </c>
    </row>
    <row r="68" spans="1:3" x14ac:dyDescent="0.25">
      <c r="A68" s="1"/>
      <c r="B68" s="22" t="s">
        <v>28</v>
      </c>
      <c r="C68" s="18">
        <f>C69</f>
        <v>420</v>
      </c>
    </row>
    <row r="69" spans="1:3" x14ac:dyDescent="0.25">
      <c r="A69" s="1"/>
      <c r="B69" s="2" t="s">
        <v>138</v>
      </c>
      <c r="C69" s="3">
        <v>420</v>
      </c>
    </row>
    <row r="70" spans="1:3" x14ac:dyDescent="0.25">
      <c r="A70" s="1"/>
      <c r="B70" s="22" t="s">
        <v>52</v>
      </c>
      <c r="C70" s="18">
        <f>C71+C72+C73+C74+C75</f>
        <v>221.4</v>
      </c>
    </row>
    <row r="71" spans="1:3" ht="23.25" x14ac:dyDescent="0.25">
      <c r="A71" s="1"/>
      <c r="B71" s="2" t="s">
        <v>123</v>
      </c>
      <c r="C71" s="3">
        <v>50</v>
      </c>
    </row>
    <row r="72" spans="1:3" ht="34.5" x14ac:dyDescent="0.25">
      <c r="A72" s="1"/>
      <c r="B72" s="2" t="s">
        <v>124</v>
      </c>
      <c r="C72" s="3">
        <v>71.400000000000006</v>
      </c>
    </row>
    <row r="73" spans="1:3" x14ac:dyDescent="0.25">
      <c r="A73" s="1"/>
      <c r="B73" s="2" t="s">
        <v>127</v>
      </c>
      <c r="C73" s="3">
        <v>20</v>
      </c>
    </row>
    <row r="74" spans="1:3" ht="23.25" x14ac:dyDescent="0.25">
      <c r="A74" s="1"/>
      <c r="B74" s="2" t="s">
        <v>140</v>
      </c>
      <c r="C74" s="3">
        <v>30</v>
      </c>
    </row>
    <row r="75" spans="1:3" ht="23.25" x14ac:dyDescent="0.25">
      <c r="A75" s="1"/>
      <c r="B75" s="2" t="s">
        <v>141</v>
      </c>
      <c r="C75" s="3">
        <v>50</v>
      </c>
    </row>
    <row r="76" spans="1:3" x14ac:dyDescent="0.25">
      <c r="A76" s="4">
        <v>2.2000000000000002</v>
      </c>
      <c r="B76" s="5" t="s">
        <v>29</v>
      </c>
      <c r="C76" s="12">
        <f>C77</f>
        <v>454</v>
      </c>
    </row>
    <row r="77" spans="1:3" x14ac:dyDescent="0.25">
      <c r="A77" s="14"/>
      <c r="B77" s="22" t="s">
        <v>30</v>
      </c>
      <c r="C77" s="3">
        <f>C78+C79</f>
        <v>454</v>
      </c>
    </row>
    <row r="78" spans="1:3" x14ac:dyDescent="0.25">
      <c r="A78" s="1"/>
      <c r="B78" s="2" t="s">
        <v>23</v>
      </c>
      <c r="C78" s="3">
        <v>434</v>
      </c>
    </row>
    <row r="79" spans="1:3" x14ac:dyDescent="0.25">
      <c r="A79" s="1"/>
      <c r="B79" s="2" t="s">
        <v>31</v>
      </c>
      <c r="C79" s="3">
        <v>20</v>
      </c>
    </row>
    <row r="80" spans="1:3" x14ac:dyDescent="0.25">
      <c r="A80" s="4">
        <v>2.2999999999999998</v>
      </c>
      <c r="B80" s="5" t="s">
        <v>32</v>
      </c>
      <c r="C80" s="12">
        <f>106</f>
        <v>106</v>
      </c>
    </row>
    <row r="81" spans="1:3" x14ac:dyDescent="0.25">
      <c r="A81" s="15"/>
      <c r="B81" s="10" t="s">
        <v>33</v>
      </c>
      <c r="C81" s="3">
        <v>105</v>
      </c>
    </row>
    <row r="82" spans="1:3" x14ac:dyDescent="0.25">
      <c r="A82" s="15"/>
      <c r="B82" s="10" t="s">
        <v>34</v>
      </c>
      <c r="C82" s="3">
        <v>1</v>
      </c>
    </row>
    <row r="83" spans="1:3" x14ac:dyDescent="0.25">
      <c r="A83" s="4">
        <v>2.4</v>
      </c>
      <c r="B83" s="5" t="s">
        <v>35</v>
      </c>
      <c r="C83" s="12">
        <f>C84+C85</f>
        <v>89</v>
      </c>
    </row>
    <row r="84" spans="1:3" x14ac:dyDescent="0.25">
      <c r="A84" s="1"/>
      <c r="B84" s="2" t="s">
        <v>23</v>
      </c>
      <c r="C84" s="3">
        <v>79</v>
      </c>
    </row>
    <row r="85" spans="1:3" x14ac:dyDescent="0.25">
      <c r="A85" s="1"/>
      <c r="B85" s="2" t="s">
        <v>102</v>
      </c>
      <c r="C85" s="3">
        <v>10</v>
      </c>
    </row>
    <row r="86" spans="1:3" x14ac:dyDescent="0.25">
      <c r="A86" s="1"/>
      <c r="B86" s="2" t="s">
        <v>103</v>
      </c>
      <c r="C86" s="3">
        <v>5</v>
      </c>
    </row>
    <row r="87" spans="1:3" x14ac:dyDescent="0.25">
      <c r="A87" s="4">
        <v>2.5</v>
      </c>
      <c r="B87" s="5" t="s">
        <v>37</v>
      </c>
      <c r="C87" s="12">
        <f>C88+C94+C93+C98+C99</f>
        <v>3757</v>
      </c>
    </row>
    <row r="88" spans="1:3" x14ac:dyDescent="0.25">
      <c r="A88" s="4"/>
      <c r="B88" s="2" t="s">
        <v>66</v>
      </c>
      <c r="C88" s="3">
        <v>60</v>
      </c>
    </row>
    <row r="89" spans="1:3" x14ac:dyDescent="0.25">
      <c r="A89" s="4"/>
      <c r="B89" s="2" t="s">
        <v>67</v>
      </c>
      <c r="C89" s="3">
        <v>60</v>
      </c>
    </row>
    <row r="90" spans="1:3" x14ac:dyDescent="0.25">
      <c r="A90" s="4"/>
      <c r="B90" s="2" t="s">
        <v>68</v>
      </c>
      <c r="C90" s="3">
        <v>31</v>
      </c>
    </row>
    <row r="91" spans="1:3" x14ac:dyDescent="0.25">
      <c r="A91" s="4"/>
      <c r="B91" s="2" t="s">
        <v>65</v>
      </c>
      <c r="C91" s="3">
        <v>23</v>
      </c>
    </row>
    <row r="92" spans="1:3" x14ac:dyDescent="0.25">
      <c r="A92" s="4"/>
      <c r="B92" s="2" t="s">
        <v>69</v>
      </c>
      <c r="C92" s="3">
        <v>6</v>
      </c>
    </row>
    <row r="93" spans="1:3" ht="23.25" x14ac:dyDescent="0.25">
      <c r="A93" s="4"/>
      <c r="B93" s="2" t="s">
        <v>70</v>
      </c>
      <c r="C93" s="3">
        <v>21</v>
      </c>
    </row>
    <row r="94" spans="1:3" x14ac:dyDescent="0.25">
      <c r="A94" s="3"/>
      <c r="B94" s="20" t="s">
        <v>38</v>
      </c>
      <c r="C94" s="18">
        <v>211</v>
      </c>
    </row>
    <row r="95" spans="1:3" x14ac:dyDescent="0.25">
      <c r="A95" s="3"/>
      <c r="B95" s="2" t="s">
        <v>74</v>
      </c>
      <c r="C95" s="3">
        <v>55</v>
      </c>
    </row>
    <row r="96" spans="1:3" x14ac:dyDescent="0.25">
      <c r="A96" s="3"/>
      <c r="B96" s="2" t="s">
        <v>65</v>
      </c>
      <c r="C96" s="3">
        <v>122</v>
      </c>
    </row>
    <row r="97" spans="1:3" x14ac:dyDescent="0.25">
      <c r="A97" s="3"/>
      <c r="B97" s="2" t="s">
        <v>69</v>
      </c>
      <c r="C97" s="3">
        <v>34</v>
      </c>
    </row>
    <row r="98" spans="1:3" ht="34.5" x14ac:dyDescent="0.25">
      <c r="A98" s="3"/>
      <c r="B98" s="2" t="s">
        <v>104</v>
      </c>
      <c r="C98" s="3">
        <v>5</v>
      </c>
    </row>
    <row r="99" spans="1:3" ht="23.25" x14ac:dyDescent="0.25">
      <c r="A99" s="3"/>
      <c r="B99" s="47" t="s">
        <v>115</v>
      </c>
      <c r="C99" s="3">
        <v>3460</v>
      </c>
    </row>
    <row r="100" spans="1:3" ht="34.5" x14ac:dyDescent="0.25">
      <c r="A100" s="3"/>
      <c r="B100" s="2" t="s">
        <v>111</v>
      </c>
      <c r="C100" s="3">
        <v>3400</v>
      </c>
    </row>
    <row r="101" spans="1:3" ht="74.25" customHeight="1" x14ac:dyDescent="0.25">
      <c r="A101" s="3"/>
      <c r="B101" s="2" t="s">
        <v>194</v>
      </c>
      <c r="C101" s="3">
        <v>60</v>
      </c>
    </row>
    <row r="102" spans="1:3" x14ac:dyDescent="0.25">
      <c r="A102" s="4">
        <v>2.6</v>
      </c>
      <c r="B102" s="5" t="s">
        <v>39</v>
      </c>
      <c r="C102" s="12">
        <f>C103+C106</f>
        <v>1475.5</v>
      </c>
    </row>
    <row r="103" spans="1:3" ht="23.25" x14ac:dyDescent="0.25">
      <c r="A103" s="4"/>
      <c r="B103" s="5" t="s">
        <v>98</v>
      </c>
      <c r="C103" s="12">
        <v>522</v>
      </c>
    </row>
    <row r="104" spans="1:3" x14ac:dyDescent="0.25">
      <c r="A104" s="15"/>
      <c r="B104" s="2" t="s">
        <v>40</v>
      </c>
      <c r="C104" s="3">
        <v>492</v>
      </c>
    </row>
    <row r="105" spans="1:3" x14ac:dyDescent="0.25">
      <c r="A105" s="15"/>
      <c r="B105" s="2" t="s">
        <v>36</v>
      </c>
      <c r="C105" s="3">
        <v>30</v>
      </c>
    </row>
    <row r="106" spans="1:3" ht="23.25" x14ac:dyDescent="0.25">
      <c r="A106" s="40"/>
      <c r="B106" s="5" t="s">
        <v>99</v>
      </c>
      <c r="C106" s="12">
        <f>C107+C108+C109</f>
        <v>953.5</v>
      </c>
    </row>
    <row r="107" spans="1:3" x14ac:dyDescent="0.25">
      <c r="A107" s="40"/>
      <c r="B107" s="22" t="s">
        <v>40</v>
      </c>
      <c r="C107" s="3">
        <v>53.5</v>
      </c>
    </row>
    <row r="108" spans="1:3" x14ac:dyDescent="0.25">
      <c r="A108" s="40"/>
      <c r="B108" s="22" t="s">
        <v>100</v>
      </c>
      <c r="C108" s="3">
        <v>850</v>
      </c>
    </row>
    <row r="109" spans="1:3" x14ac:dyDescent="0.25">
      <c r="A109" s="40"/>
      <c r="B109" s="2" t="s">
        <v>36</v>
      </c>
      <c r="C109" s="3">
        <v>50</v>
      </c>
    </row>
    <row r="110" spans="1:3" x14ac:dyDescent="0.25">
      <c r="A110" s="4">
        <v>2.7</v>
      </c>
      <c r="B110" s="5" t="s">
        <v>41</v>
      </c>
      <c r="C110" s="12">
        <v>1143</v>
      </c>
    </row>
    <row r="111" spans="1:3" x14ac:dyDescent="0.25">
      <c r="A111" s="1"/>
      <c r="B111" s="2" t="s">
        <v>42</v>
      </c>
      <c r="C111" s="3">
        <v>650</v>
      </c>
    </row>
    <row r="112" spans="1:3" x14ac:dyDescent="0.25">
      <c r="A112" s="1"/>
      <c r="B112" s="2" t="s">
        <v>77</v>
      </c>
      <c r="C112" s="3">
        <v>30</v>
      </c>
    </row>
    <row r="113" spans="1:3" x14ac:dyDescent="0.25">
      <c r="A113" s="1"/>
      <c r="B113" s="5" t="s">
        <v>58</v>
      </c>
      <c r="C113" s="12">
        <f>C114+C115</f>
        <v>78</v>
      </c>
    </row>
    <row r="114" spans="1:3" x14ac:dyDescent="0.25">
      <c r="A114" s="1"/>
      <c r="B114" s="2" t="s">
        <v>40</v>
      </c>
      <c r="C114" s="3">
        <v>63</v>
      </c>
    </row>
    <row r="115" spans="1:3" x14ac:dyDescent="0.25">
      <c r="A115" s="1"/>
      <c r="B115" s="2" t="s">
        <v>105</v>
      </c>
      <c r="C115" s="3">
        <v>15</v>
      </c>
    </row>
    <row r="116" spans="1:3" x14ac:dyDescent="0.25">
      <c r="A116" s="1"/>
      <c r="B116" s="2" t="s">
        <v>145</v>
      </c>
      <c r="C116" s="3">
        <v>2</v>
      </c>
    </row>
    <row r="117" spans="1:3" x14ac:dyDescent="0.25">
      <c r="A117" s="3"/>
      <c r="B117" s="22" t="s">
        <v>59</v>
      </c>
      <c r="C117" s="18">
        <f>C118+C119</f>
        <v>178</v>
      </c>
    </row>
    <row r="118" spans="1:3" x14ac:dyDescent="0.25">
      <c r="A118" s="3"/>
      <c r="B118" s="2" t="s">
        <v>40</v>
      </c>
      <c r="C118" s="3">
        <v>98</v>
      </c>
    </row>
    <row r="119" spans="1:3" x14ac:dyDescent="0.25">
      <c r="A119" s="3"/>
      <c r="B119" s="2" t="s">
        <v>36</v>
      </c>
      <c r="C119" s="3">
        <v>80</v>
      </c>
    </row>
    <row r="120" spans="1:3" ht="27" customHeight="1" x14ac:dyDescent="0.25">
      <c r="A120" s="3"/>
      <c r="B120" s="22" t="s">
        <v>169</v>
      </c>
      <c r="C120" s="18">
        <v>10</v>
      </c>
    </row>
    <row r="121" spans="1:3" ht="45" customHeight="1" x14ac:dyDescent="0.25">
      <c r="A121" s="6"/>
      <c r="B121" s="7" t="s">
        <v>144</v>
      </c>
      <c r="C121" s="32">
        <v>117</v>
      </c>
    </row>
    <row r="122" spans="1:3" ht="22.5" customHeight="1" x14ac:dyDescent="0.25">
      <c r="A122" s="6"/>
      <c r="B122" s="7" t="s">
        <v>147</v>
      </c>
      <c r="C122" s="32">
        <v>80</v>
      </c>
    </row>
    <row r="123" spans="1:3" ht="40.5" customHeight="1" x14ac:dyDescent="0.25">
      <c r="A123" s="6"/>
      <c r="B123" s="7" t="s">
        <v>148</v>
      </c>
      <c r="C123" s="32">
        <v>80</v>
      </c>
    </row>
    <row r="124" spans="1:3" x14ac:dyDescent="0.25">
      <c r="A124" s="8"/>
      <c r="B124" s="9" t="s">
        <v>43</v>
      </c>
      <c r="C124" s="12">
        <f>C126+C129+C131+C138</f>
        <v>4027.2</v>
      </c>
    </row>
    <row r="125" spans="1:3" ht="26.25" x14ac:dyDescent="0.25">
      <c r="A125" s="8"/>
      <c r="B125" s="9" t="s">
        <v>73</v>
      </c>
      <c r="C125" s="12"/>
    </row>
    <row r="126" spans="1:3" ht="23.25" x14ac:dyDescent="0.25">
      <c r="A126" s="1"/>
      <c r="B126" s="19" t="s">
        <v>60</v>
      </c>
      <c r="C126" s="3">
        <v>2400.1999999999998</v>
      </c>
    </row>
    <row r="127" spans="1:3" x14ac:dyDescent="0.25">
      <c r="A127" s="1"/>
      <c r="B127" s="2" t="s">
        <v>40</v>
      </c>
      <c r="C127" s="3">
        <v>776.13</v>
      </c>
    </row>
    <row r="128" spans="1:3" x14ac:dyDescent="0.25">
      <c r="A128" s="1"/>
      <c r="B128" s="2" t="s">
        <v>44</v>
      </c>
      <c r="C128" s="3">
        <v>1624.07</v>
      </c>
    </row>
    <row r="129" spans="1:3" ht="23.25" x14ac:dyDescent="0.25">
      <c r="A129" s="1"/>
      <c r="B129" s="19" t="s">
        <v>61</v>
      </c>
      <c r="C129" s="3">
        <v>12</v>
      </c>
    </row>
    <row r="130" spans="1:3" x14ac:dyDescent="0.25">
      <c r="A130" s="1"/>
      <c r="B130" s="2" t="s">
        <v>36</v>
      </c>
      <c r="C130" s="3">
        <v>12</v>
      </c>
    </row>
    <row r="131" spans="1:3" ht="23.25" x14ac:dyDescent="0.25">
      <c r="A131" s="1"/>
      <c r="B131" s="19" t="s">
        <v>62</v>
      </c>
      <c r="C131" s="3">
        <f>C132+C133+C134+C136</f>
        <v>905</v>
      </c>
    </row>
    <row r="132" spans="1:3" x14ac:dyDescent="0.25">
      <c r="A132" s="1"/>
      <c r="B132" s="2" t="s">
        <v>40</v>
      </c>
      <c r="C132" s="3">
        <v>352</v>
      </c>
    </row>
    <row r="133" spans="1:3" x14ac:dyDescent="0.25">
      <c r="A133" s="1"/>
      <c r="B133" s="2" t="s">
        <v>36</v>
      </c>
      <c r="C133" s="3">
        <v>23</v>
      </c>
    </row>
    <row r="134" spans="1:3" ht="23.25" x14ac:dyDescent="0.25">
      <c r="A134" s="3"/>
      <c r="B134" s="2" t="s">
        <v>79</v>
      </c>
      <c r="C134" s="3">
        <v>80</v>
      </c>
    </row>
    <row r="135" spans="1:3" x14ac:dyDescent="0.25">
      <c r="A135" s="3"/>
      <c r="B135" s="2" t="s">
        <v>45</v>
      </c>
      <c r="C135" s="3"/>
    </row>
    <row r="136" spans="1:3" ht="23.25" x14ac:dyDescent="0.25">
      <c r="A136" s="3"/>
      <c r="B136" s="47" t="s">
        <v>115</v>
      </c>
      <c r="C136" s="12">
        <f>C137</f>
        <v>450</v>
      </c>
    </row>
    <row r="137" spans="1:3" x14ac:dyDescent="0.25">
      <c r="A137" s="3"/>
      <c r="B137" s="2" t="s">
        <v>71</v>
      </c>
      <c r="C137" s="3">
        <v>450</v>
      </c>
    </row>
    <row r="138" spans="1:3" ht="15" customHeight="1" x14ac:dyDescent="0.25">
      <c r="A138" s="3"/>
      <c r="B138" s="5" t="s">
        <v>156</v>
      </c>
      <c r="C138" s="12">
        <f>C139+C140</f>
        <v>710</v>
      </c>
    </row>
    <row r="139" spans="1:3" x14ac:dyDescent="0.25">
      <c r="A139" s="3"/>
      <c r="B139" s="2" t="s">
        <v>40</v>
      </c>
      <c r="C139" s="32">
        <v>512</v>
      </c>
    </row>
    <row r="140" spans="1:3" x14ac:dyDescent="0.25">
      <c r="A140" s="3"/>
      <c r="B140" s="2" t="s">
        <v>36</v>
      </c>
      <c r="C140" s="32">
        <v>198</v>
      </c>
    </row>
    <row r="141" spans="1:3" x14ac:dyDescent="0.25">
      <c r="A141" s="17" t="s">
        <v>46</v>
      </c>
      <c r="B141" s="5" t="s">
        <v>47</v>
      </c>
      <c r="C141" s="18">
        <f>C142+C143+C145+C148+C151+C154</f>
        <v>11904.5</v>
      </c>
    </row>
    <row r="142" spans="1:3" ht="15.6" customHeight="1" x14ac:dyDescent="0.25">
      <c r="A142" s="3"/>
      <c r="B142" s="22" t="s">
        <v>95</v>
      </c>
      <c r="C142" s="3">
        <v>402</v>
      </c>
    </row>
    <row r="143" spans="1:3" x14ac:dyDescent="0.25">
      <c r="A143" s="14"/>
      <c r="B143" s="2" t="s">
        <v>126</v>
      </c>
      <c r="C143" s="3">
        <v>700</v>
      </c>
    </row>
    <row r="144" spans="1:3" x14ac:dyDescent="0.25">
      <c r="A144" s="14"/>
      <c r="B144" s="2" t="s">
        <v>48</v>
      </c>
      <c r="C144" s="3">
        <v>500</v>
      </c>
    </row>
    <row r="145" spans="1:3" x14ac:dyDescent="0.25">
      <c r="A145" s="14"/>
      <c r="B145" s="2" t="s">
        <v>49</v>
      </c>
      <c r="C145" s="3">
        <f>C146+C147</f>
        <v>398.5</v>
      </c>
    </row>
    <row r="146" spans="1:3" x14ac:dyDescent="0.25">
      <c r="A146" s="14"/>
      <c r="B146" s="2" t="s">
        <v>50</v>
      </c>
      <c r="C146" s="3">
        <v>387</v>
      </c>
    </row>
    <row r="147" spans="1:3" x14ac:dyDescent="0.25">
      <c r="A147" s="14"/>
      <c r="B147" s="2" t="s">
        <v>51</v>
      </c>
      <c r="C147" s="3">
        <v>11.5</v>
      </c>
    </row>
    <row r="148" spans="1:3" x14ac:dyDescent="0.25">
      <c r="A148" s="14"/>
      <c r="B148" s="2" t="s">
        <v>28</v>
      </c>
      <c r="C148" s="3">
        <f>C149+C150</f>
        <v>1456</v>
      </c>
    </row>
    <row r="149" spans="1:3" x14ac:dyDescent="0.25">
      <c r="A149" s="55"/>
      <c r="B149" s="2" t="s">
        <v>138</v>
      </c>
      <c r="C149" s="3">
        <v>35</v>
      </c>
    </row>
    <row r="150" spans="1:3" x14ac:dyDescent="0.25">
      <c r="A150" s="55"/>
      <c r="B150" s="2" t="s">
        <v>139</v>
      </c>
      <c r="C150" s="3">
        <v>1421</v>
      </c>
    </row>
    <row r="151" spans="1:3" ht="23.25" x14ac:dyDescent="0.25">
      <c r="A151" s="43"/>
      <c r="B151" s="47" t="s">
        <v>115</v>
      </c>
      <c r="C151" s="12">
        <f>C152+C153</f>
        <v>8080</v>
      </c>
    </row>
    <row r="152" spans="1:3" ht="51.75" customHeight="1" x14ac:dyDescent="0.25">
      <c r="A152" s="21"/>
      <c r="B152" s="2" t="s">
        <v>92</v>
      </c>
      <c r="C152" s="3">
        <v>5770</v>
      </c>
    </row>
    <row r="153" spans="1:3" ht="49.9" customHeight="1" x14ac:dyDescent="0.25">
      <c r="A153" s="43"/>
      <c r="B153" s="2" t="s">
        <v>113</v>
      </c>
      <c r="C153" s="3">
        <v>2310</v>
      </c>
    </row>
    <row r="154" spans="1:3" ht="16.149999999999999" customHeight="1" x14ac:dyDescent="0.25">
      <c r="A154" s="43"/>
      <c r="B154" s="47" t="s">
        <v>76</v>
      </c>
      <c r="C154" s="12">
        <f>C155+C157+C158+C156</f>
        <v>868</v>
      </c>
    </row>
    <row r="155" spans="1:3" ht="39" customHeight="1" x14ac:dyDescent="0.25">
      <c r="A155" s="35"/>
      <c r="B155" s="2" t="s">
        <v>101</v>
      </c>
      <c r="C155" s="3">
        <v>12</v>
      </c>
    </row>
    <row r="156" spans="1:3" ht="36.6" customHeight="1" x14ac:dyDescent="0.25">
      <c r="A156" s="43"/>
      <c r="B156" s="36" t="s">
        <v>109</v>
      </c>
      <c r="C156" s="3">
        <v>185</v>
      </c>
    </row>
    <row r="157" spans="1:3" ht="66" customHeight="1" x14ac:dyDescent="0.25">
      <c r="A157" s="38"/>
      <c r="B157" s="36" t="s">
        <v>142</v>
      </c>
      <c r="C157" s="3">
        <v>160</v>
      </c>
    </row>
    <row r="158" spans="1:3" ht="45.75" customHeight="1" x14ac:dyDescent="0.25">
      <c r="A158" s="54"/>
      <c r="B158" s="36" t="s">
        <v>153</v>
      </c>
      <c r="C158" s="3">
        <v>511</v>
      </c>
    </row>
    <row r="159" spans="1:3" x14ac:dyDescent="0.25">
      <c r="A159" s="49">
        <v>2.11</v>
      </c>
      <c r="B159" s="41" t="s">
        <v>53</v>
      </c>
      <c r="C159" s="50">
        <f>C160</f>
        <v>280</v>
      </c>
    </row>
    <row r="160" spans="1:3" ht="23.25" x14ac:dyDescent="0.25">
      <c r="A160" s="1"/>
      <c r="B160" s="5" t="s">
        <v>120</v>
      </c>
      <c r="C160" s="12">
        <f>C161+C162</f>
        <v>280</v>
      </c>
    </row>
    <row r="161" spans="1:3" x14ac:dyDescent="0.25">
      <c r="A161" s="1"/>
      <c r="B161" s="47" t="s">
        <v>121</v>
      </c>
      <c r="C161" s="12">
        <v>260</v>
      </c>
    </row>
    <row r="162" spans="1:3" x14ac:dyDescent="0.25">
      <c r="A162" s="1"/>
      <c r="B162" s="2" t="s">
        <v>54</v>
      </c>
      <c r="C162" s="3">
        <v>20</v>
      </c>
    </row>
    <row r="163" spans="1:3" x14ac:dyDescent="0.25">
      <c r="A163" s="49">
        <v>2.14</v>
      </c>
      <c r="B163" s="41" t="s">
        <v>55</v>
      </c>
      <c r="C163" s="50">
        <f>C164+C165+C168+C170</f>
        <v>10226</v>
      </c>
    </row>
    <row r="164" spans="1:3" x14ac:dyDescent="0.25">
      <c r="A164" s="11"/>
      <c r="B164" s="2" t="s">
        <v>36</v>
      </c>
      <c r="C164" s="3">
        <v>1500</v>
      </c>
    </row>
    <row r="165" spans="1:3" ht="23.25" x14ac:dyDescent="0.25">
      <c r="A165" s="11"/>
      <c r="B165" s="47" t="s">
        <v>115</v>
      </c>
      <c r="C165" s="12">
        <f>C166+C167</f>
        <v>8480</v>
      </c>
    </row>
    <row r="166" spans="1:3" ht="34.5" x14ac:dyDescent="0.25">
      <c r="A166" s="11"/>
      <c r="B166" s="2" t="s">
        <v>91</v>
      </c>
      <c r="C166" s="3">
        <v>6170</v>
      </c>
    </row>
    <row r="167" spans="1:3" ht="45.75" x14ac:dyDescent="0.25">
      <c r="A167" s="11"/>
      <c r="B167" s="2" t="s">
        <v>112</v>
      </c>
      <c r="C167" s="3">
        <v>2310</v>
      </c>
    </row>
    <row r="168" spans="1:3" x14ac:dyDescent="0.25">
      <c r="A168" s="11"/>
      <c r="B168" s="2" t="s">
        <v>57</v>
      </c>
      <c r="C168" s="3">
        <f>C169</f>
        <v>80</v>
      </c>
    </row>
    <row r="169" spans="1:3" x14ac:dyDescent="0.25">
      <c r="A169" s="11"/>
      <c r="B169" s="2" t="s">
        <v>146</v>
      </c>
      <c r="C169" s="3">
        <v>80</v>
      </c>
    </row>
    <row r="170" spans="1:3" x14ac:dyDescent="0.25">
      <c r="A170" s="11"/>
      <c r="B170" s="2" t="s">
        <v>28</v>
      </c>
      <c r="C170" s="3">
        <v>166</v>
      </c>
    </row>
    <row r="171" spans="1:3" ht="20.45" customHeight="1" x14ac:dyDescent="0.25">
      <c r="A171" s="3"/>
      <c r="B171" s="23" t="s">
        <v>155</v>
      </c>
      <c r="C171" s="3">
        <f>C6-C56</f>
        <v>-1728.5999999999985</v>
      </c>
    </row>
    <row r="172" spans="1:3" ht="51" customHeight="1" x14ac:dyDescent="0.25">
      <c r="A172" s="3"/>
      <c r="B172" s="23" t="s">
        <v>170</v>
      </c>
      <c r="C172" s="39">
        <v>710</v>
      </c>
    </row>
    <row r="173" spans="1:3" ht="50.25" customHeight="1" x14ac:dyDescent="0.25">
      <c r="A173" s="3"/>
      <c r="B173" s="23" t="s">
        <v>171</v>
      </c>
      <c r="C173" s="3">
        <f>C171+C172</f>
        <v>-1018.5999999999985</v>
      </c>
    </row>
    <row r="179" spans="3:3" x14ac:dyDescent="0.25">
      <c r="C179" s="57"/>
    </row>
  </sheetData>
  <mergeCells count="10">
    <mergeCell ref="A12:A13"/>
    <mergeCell ref="A14:A15"/>
    <mergeCell ref="C4:C5"/>
    <mergeCell ref="A4:A5"/>
    <mergeCell ref="B4:B5"/>
    <mergeCell ref="A8:A9"/>
    <mergeCell ref="B8:B9"/>
    <mergeCell ref="C8:C9"/>
    <mergeCell ref="B12:B13"/>
    <mergeCell ref="C12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3"/>
  <sheetViews>
    <sheetView tabSelected="1" topLeftCell="A25" workbookViewId="0">
      <selection activeCell="I5" sqref="I5"/>
    </sheetView>
  </sheetViews>
  <sheetFormatPr defaultRowHeight="15" x14ac:dyDescent="0.25"/>
  <cols>
    <col min="2" max="2" width="27.85546875" customWidth="1"/>
    <col min="3" max="3" width="12.28515625" customWidth="1"/>
  </cols>
  <sheetData>
    <row r="1" spans="1:9" x14ac:dyDescent="0.25">
      <c r="A1" s="24" t="s">
        <v>80</v>
      </c>
      <c r="B1" s="24"/>
      <c r="C1" s="24"/>
    </row>
    <row r="2" spans="1:9" x14ac:dyDescent="0.25">
      <c r="A2" s="24"/>
      <c r="B2" s="24" t="s">
        <v>137</v>
      </c>
      <c r="C2" s="24" t="s">
        <v>193</v>
      </c>
      <c r="D2" t="s">
        <v>83</v>
      </c>
      <c r="E2" s="24" t="s">
        <v>84</v>
      </c>
      <c r="F2" s="24" t="s">
        <v>85</v>
      </c>
      <c r="G2" s="24" t="s">
        <v>86</v>
      </c>
    </row>
    <row r="3" spans="1:9" ht="55.5" customHeight="1" x14ac:dyDescent="0.25">
      <c r="A3" s="52" t="s">
        <v>150</v>
      </c>
      <c r="B3" s="52" t="s">
        <v>187</v>
      </c>
      <c r="C3" s="18">
        <f>C4+C11+C14+C16</f>
        <v>21223</v>
      </c>
      <c r="D3" s="18">
        <f t="shared" ref="D3:G3" si="0">D4+D11+D14+D16</f>
        <v>3686</v>
      </c>
      <c r="E3" s="18">
        <f t="shared" si="0"/>
        <v>5467</v>
      </c>
      <c r="F3" s="18">
        <f t="shared" si="0"/>
        <v>7970</v>
      </c>
      <c r="G3" s="18">
        <f t="shared" si="0"/>
        <v>4100</v>
      </c>
    </row>
    <row r="4" spans="1:9" ht="36" customHeight="1" x14ac:dyDescent="0.25">
      <c r="A4" s="52" t="s">
        <v>177</v>
      </c>
      <c r="B4" s="52" t="s">
        <v>174</v>
      </c>
      <c r="C4" s="18">
        <f>C5+C6+C7+C9+C10</f>
        <v>19960</v>
      </c>
      <c r="D4" s="18">
        <f t="shared" ref="D4:G4" si="1">D5+D6+D7+D9+D10</f>
        <v>3286</v>
      </c>
      <c r="E4" s="18">
        <f t="shared" si="1"/>
        <v>4704</v>
      </c>
      <c r="F4" s="18">
        <f t="shared" si="1"/>
        <v>7870</v>
      </c>
      <c r="G4" s="18">
        <f t="shared" si="1"/>
        <v>4100</v>
      </c>
    </row>
    <row r="5" spans="1:9" ht="59.45" customHeight="1" x14ac:dyDescent="0.25">
      <c r="A5" s="52" t="s">
        <v>130</v>
      </c>
      <c r="B5" s="26" t="s">
        <v>81</v>
      </c>
      <c r="C5" s="3">
        <v>5770</v>
      </c>
      <c r="D5" s="3">
        <v>500</v>
      </c>
      <c r="E5" s="3">
        <v>2000</v>
      </c>
      <c r="F5" s="3">
        <v>2420</v>
      </c>
      <c r="G5" s="3">
        <v>850</v>
      </c>
    </row>
    <row r="6" spans="1:9" ht="70.150000000000006" customHeight="1" x14ac:dyDescent="0.25">
      <c r="A6" s="52" t="s">
        <v>131</v>
      </c>
      <c r="B6" s="26" t="s">
        <v>91</v>
      </c>
      <c r="C6" s="3">
        <v>6170</v>
      </c>
      <c r="D6" s="3">
        <v>1946</v>
      </c>
      <c r="E6" s="3">
        <v>954</v>
      </c>
      <c r="F6" s="3">
        <v>2000</v>
      </c>
      <c r="G6" s="3">
        <v>1270</v>
      </c>
      <c r="H6" s="37"/>
    </row>
    <row r="7" spans="1:9" ht="94.15" customHeight="1" x14ac:dyDescent="0.25">
      <c r="A7" s="52" t="s">
        <v>134</v>
      </c>
      <c r="B7" s="25" t="s">
        <v>106</v>
      </c>
      <c r="C7" s="3">
        <v>3400</v>
      </c>
      <c r="D7" s="3">
        <v>440</v>
      </c>
      <c r="E7" s="3">
        <v>950</v>
      </c>
      <c r="F7" s="3">
        <v>1450</v>
      </c>
      <c r="G7" s="3">
        <v>560</v>
      </c>
      <c r="H7" s="37"/>
      <c r="I7" s="44"/>
    </row>
    <row r="8" spans="1:9" ht="94.15" customHeight="1" x14ac:dyDescent="0.25">
      <c r="A8" s="52" t="s">
        <v>195</v>
      </c>
      <c r="B8" s="25" t="s">
        <v>194</v>
      </c>
      <c r="C8" s="3">
        <v>60</v>
      </c>
      <c r="D8" s="3">
        <v>60</v>
      </c>
      <c r="E8" s="3"/>
      <c r="F8" s="3"/>
      <c r="G8" s="3"/>
      <c r="H8" s="37"/>
      <c r="I8" s="44"/>
    </row>
    <row r="9" spans="1:9" ht="90" customHeight="1" x14ac:dyDescent="0.25">
      <c r="A9" s="52" t="s">
        <v>133</v>
      </c>
      <c r="B9" s="46" t="s">
        <v>108</v>
      </c>
      <c r="C9" s="32">
        <v>2310</v>
      </c>
      <c r="D9" s="32">
        <v>200</v>
      </c>
      <c r="E9" s="32">
        <v>400</v>
      </c>
      <c r="F9" s="32">
        <v>1000</v>
      </c>
      <c r="G9" s="32">
        <v>710</v>
      </c>
    </row>
    <row r="10" spans="1:9" ht="65.25" customHeight="1" x14ac:dyDescent="0.25">
      <c r="A10" s="52" t="s">
        <v>172</v>
      </c>
      <c r="B10" s="46" t="s">
        <v>107</v>
      </c>
      <c r="C10" s="32">
        <v>2310</v>
      </c>
      <c r="D10" s="32">
        <v>200</v>
      </c>
      <c r="E10" s="32">
        <v>400</v>
      </c>
      <c r="F10" s="32">
        <v>1000</v>
      </c>
      <c r="G10" s="32">
        <v>710</v>
      </c>
    </row>
    <row r="11" spans="1:9" ht="48" customHeight="1" x14ac:dyDescent="0.25">
      <c r="A11" s="26" t="s">
        <v>178</v>
      </c>
      <c r="B11" s="62" t="s">
        <v>175</v>
      </c>
      <c r="C11" s="18">
        <f>C12+C13</f>
        <v>567</v>
      </c>
      <c r="D11" s="18">
        <f t="shared" ref="D11:G11" si="2">D12+D13</f>
        <v>100</v>
      </c>
      <c r="E11" s="18">
        <f t="shared" si="2"/>
        <v>367</v>
      </c>
      <c r="F11" s="18">
        <f t="shared" si="2"/>
        <v>100</v>
      </c>
      <c r="G11" s="18">
        <f t="shared" si="2"/>
        <v>0</v>
      </c>
    </row>
    <row r="12" spans="1:9" ht="35.25" customHeight="1" x14ac:dyDescent="0.25">
      <c r="A12" s="25" t="s">
        <v>176</v>
      </c>
      <c r="B12" s="2" t="s">
        <v>71</v>
      </c>
      <c r="C12" s="3">
        <v>450</v>
      </c>
      <c r="D12" s="3">
        <v>100</v>
      </c>
      <c r="E12" s="3">
        <v>250</v>
      </c>
      <c r="F12" s="3">
        <v>100</v>
      </c>
      <c r="G12" s="3"/>
    </row>
    <row r="13" spans="1:9" ht="56.25" customHeight="1" x14ac:dyDescent="0.25">
      <c r="A13" s="25" t="s">
        <v>173</v>
      </c>
      <c r="B13" s="48" t="s">
        <v>144</v>
      </c>
      <c r="C13" s="39">
        <v>117</v>
      </c>
      <c r="D13" s="3"/>
      <c r="E13" s="3">
        <v>117</v>
      </c>
      <c r="F13" s="3"/>
      <c r="G13" s="3"/>
    </row>
    <row r="14" spans="1:9" ht="48.75" customHeight="1" x14ac:dyDescent="0.25">
      <c r="A14" s="25" t="s">
        <v>179</v>
      </c>
      <c r="B14" s="36" t="s">
        <v>182</v>
      </c>
      <c r="C14" s="3">
        <f>C15</f>
        <v>511</v>
      </c>
      <c r="D14" s="3">
        <f t="shared" ref="D14:G14" si="3">D15</f>
        <v>200</v>
      </c>
      <c r="E14" s="3">
        <f t="shared" si="3"/>
        <v>311</v>
      </c>
      <c r="F14" s="3">
        <f t="shared" si="3"/>
        <v>0</v>
      </c>
      <c r="G14" s="3">
        <f t="shared" si="3"/>
        <v>0</v>
      </c>
    </row>
    <row r="15" spans="1:9" ht="80.25" customHeight="1" x14ac:dyDescent="0.25">
      <c r="A15" s="25" t="s">
        <v>154</v>
      </c>
      <c r="B15" s="48" t="s">
        <v>153</v>
      </c>
      <c r="C15" s="3">
        <v>511</v>
      </c>
      <c r="D15" s="3">
        <v>200</v>
      </c>
      <c r="E15" s="3">
        <v>311</v>
      </c>
      <c r="F15" s="3"/>
      <c r="G15" s="3"/>
    </row>
    <row r="16" spans="1:9" ht="41.25" customHeight="1" x14ac:dyDescent="0.25">
      <c r="A16" s="25" t="s">
        <v>181</v>
      </c>
      <c r="B16" s="48" t="s">
        <v>183</v>
      </c>
      <c r="C16" s="3">
        <f>C17</f>
        <v>185</v>
      </c>
      <c r="D16" s="3">
        <f t="shared" ref="D16:G16" si="4">D17</f>
        <v>100</v>
      </c>
      <c r="E16" s="3">
        <f t="shared" si="4"/>
        <v>85</v>
      </c>
      <c r="F16" s="3">
        <f t="shared" si="4"/>
        <v>0</v>
      </c>
      <c r="G16" s="3">
        <f t="shared" si="4"/>
        <v>0</v>
      </c>
    </row>
    <row r="17" spans="1:9" ht="78.75" customHeight="1" x14ac:dyDescent="0.25">
      <c r="A17" s="52" t="s">
        <v>129</v>
      </c>
      <c r="B17" s="46" t="s">
        <v>109</v>
      </c>
      <c r="C17" s="32">
        <v>185</v>
      </c>
      <c r="D17" s="32">
        <v>100</v>
      </c>
      <c r="E17" s="32">
        <v>85</v>
      </c>
      <c r="F17" s="32"/>
      <c r="G17" s="32"/>
      <c r="H17" s="37"/>
      <c r="I17" s="44"/>
    </row>
    <row r="18" spans="1:9" ht="43.5" customHeight="1" x14ac:dyDescent="0.25">
      <c r="A18" s="52" t="s">
        <v>189</v>
      </c>
      <c r="B18" s="62" t="s">
        <v>188</v>
      </c>
      <c r="C18" s="18">
        <f>C19+C29</f>
        <v>583.4</v>
      </c>
      <c r="D18" s="18">
        <f t="shared" ref="D18:G18" si="5">D19+D29</f>
        <v>62</v>
      </c>
      <c r="E18" s="18">
        <f t="shared" si="5"/>
        <v>450</v>
      </c>
      <c r="F18" s="18">
        <f t="shared" si="5"/>
        <v>71.400000000000006</v>
      </c>
      <c r="G18" s="18">
        <f t="shared" si="5"/>
        <v>0</v>
      </c>
      <c r="H18" s="37"/>
      <c r="I18" s="44"/>
    </row>
    <row r="19" spans="1:9" ht="24" customHeight="1" x14ac:dyDescent="0.25">
      <c r="A19" s="52" t="s">
        <v>190</v>
      </c>
      <c r="B19" s="46" t="s">
        <v>183</v>
      </c>
      <c r="C19" s="32">
        <f>C20+C21+C22+C23+C24+C25+C26+C27+C28</f>
        <v>423.4</v>
      </c>
      <c r="D19" s="32">
        <f t="shared" ref="D19:G19" si="6">D20+D21+D22+D23+D24+D25+D26+D27+D28</f>
        <v>62</v>
      </c>
      <c r="E19" s="32">
        <f t="shared" si="6"/>
        <v>290</v>
      </c>
      <c r="F19" s="32">
        <f t="shared" si="6"/>
        <v>71.400000000000006</v>
      </c>
      <c r="G19" s="32">
        <f t="shared" si="6"/>
        <v>0</v>
      </c>
      <c r="H19" s="37"/>
      <c r="I19" s="44"/>
    </row>
    <row r="20" spans="1:9" ht="30" x14ac:dyDescent="0.25">
      <c r="A20" s="25" t="s">
        <v>132</v>
      </c>
      <c r="B20" s="2" t="s">
        <v>123</v>
      </c>
      <c r="C20" s="3">
        <v>50</v>
      </c>
      <c r="D20" s="3"/>
      <c r="E20" s="3">
        <v>50</v>
      </c>
      <c r="F20" s="3"/>
      <c r="G20" s="3"/>
    </row>
    <row r="21" spans="1:9" ht="36.75" x14ac:dyDescent="0.25">
      <c r="A21" s="25" t="s">
        <v>135</v>
      </c>
      <c r="B21" s="36" t="s">
        <v>110</v>
      </c>
      <c r="C21" s="3">
        <v>12</v>
      </c>
      <c r="D21" s="3">
        <v>12</v>
      </c>
      <c r="E21" s="3"/>
      <c r="F21" s="3"/>
      <c r="G21" s="3"/>
    </row>
    <row r="22" spans="1:9" ht="48.75" x14ac:dyDescent="0.25">
      <c r="A22" s="25" t="s">
        <v>132</v>
      </c>
      <c r="B22" s="48" t="s">
        <v>124</v>
      </c>
      <c r="C22" s="3">
        <v>71.400000000000006</v>
      </c>
      <c r="D22" s="3"/>
      <c r="E22" s="3">
        <v>30</v>
      </c>
      <c r="F22" s="3">
        <v>41.4</v>
      </c>
      <c r="G22" s="3"/>
    </row>
    <row r="23" spans="1:9" ht="30" x14ac:dyDescent="0.25">
      <c r="A23" s="25" t="s">
        <v>132</v>
      </c>
      <c r="B23" s="51" t="s">
        <v>127</v>
      </c>
      <c r="C23" s="3">
        <v>20</v>
      </c>
      <c r="D23" s="3"/>
      <c r="E23" s="3">
        <v>20</v>
      </c>
      <c r="F23" s="3"/>
      <c r="G23" s="3"/>
    </row>
    <row r="24" spans="1:9" ht="36.75" x14ac:dyDescent="0.25">
      <c r="A24" s="25" t="s">
        <v>151</v>
      </c>
      <c r="B24" s="48" t="s">
        <v>140</v>
      </c>
      <c r="C24" s="3">
        <v>30</v>
      </c>
      <c r="D24" s="3"/>
      <c r="E24" s="3">
        <v>30</v>
      </c>
      <c r="F24" s="3"/>
      <c r="G24" s="3"/>
    </row>
    <row r="25" spans="1:9" ht="36.75" x14ac:dyDescent="0.25">
      <c r="A25" s="25" t="s">
        <v>159</v>
      </c>
      <c r="B25" s="48" t="s">
        <v>148</v>
      </c>
      <c r="C25" s="39">
        <v>80</v>
      </c>
      <c r="D25" s="3"/>
      <c r="E25" s="3">
        <v>80</v>
      </c>
      <c r="F25" s="3"/>
      <c r="G25" s="3"/>
    </row>
    <row r="26" spans="1:9" ht="30" x14ac:dyDescent="0.25">
      <c r="A26" s="25" t="s">
        <v>160</v>
      </c>
      <c r="B26" s="48" t="s">
        <v>146</v>
      </c>
      <c r="C26" s="39">
        <v>80</v>
      </c>
      <c r="D26" s="3"/>
      <c r="E26" s="3">
        <v>80</v>
      </c>
      <c r="F26" s="3"/>
      <c r="G26" s="3"/>
    </row>
    <row r="27" spans="1:9" ht="36.75" x14ac:dyDescent="0.25">
      <c r="A27" s="25" t="s">
        <v>151</v>
      </c>
      <c r="B27" s="48" t="s">
        <v>141</v>
      </c>
      <c r="C27" s="39">
        <v>50</v>
      </c>
      <c r="D27" s="3">
        <v>50</v>
      </c>
      <c r="E27" s="3"/>
      <c r="F27" s="3"/>
      <c r="G27" s="3"/>
    </row>
    <row r="28" spans="1:9" ht="48.75" x14ac:dyDescent="0.25">
      <c r="A28" s="25" t="s">
        <v>185</v>
      </c>
      <c r="B28" s="48" t="s">
        <v>186</v>
      </c>
      <c r="C28" s="39">
        <v>30</v>
      </c>
      <c r="D28" s="3"/>
      <c r="E28" s="3"/>
      <c r="F28" s="3">
        <v>30</v>
      </c>
      <c r="G28" s="3"/>
    </row>
    <row r="29" spans="1:9" ht="72.75" x14ac:dyDescent="0.25">
      <c r="A29" s="25" t="s">
        <v>191</v>
      </c>
      <c r="B29" s="48" t="s">
        <v>180</v>
      </c>
      <c r="C29" s="39">
        <f>C30</f>
        <v>160</v>
      </c>
      <c r="D29" s="39">
        <f t="shared" ref="D29:G29" si="7">D30</f>
        <v>0</v>
      </c>
      <c r="E29" s="39">
        <f t="shared" si="7"/>
        <v>160</v>
      </c>
      <c r="F29" s="39">
        <f t="shared" si="7"/>
        <v>0</v>
      </c>
      <c r="G29" s="39">
        <f t="shared" si="7"/>
        <v>0</v>
      </c>
    </row>
    <row r="30" spans="1:9" ht="84.75" x14ac:dyDescent="0.25">
      <c r="A30" s="25" t="s">
        <v>128</v>
      </c>
      <c r="B30" s="36" t="s">
        <v>142</v>
      </c>
      <c r="C30" s="3">
        <v>160</v>
      </c>
      <c r="D30" s="3"/>
      <c r="E30" s="3">
        <v>160</v>
      </c>
      <c r="F30" s="3"/>
      <c r="G30" s="3"/>
    </row>
    <row r="31" spans="1:9" ht="24.75" x14ac:dyDescent="0.25">
      <c r="A31" s="52" t="s">
        <v>192</v>
      </c>
      <c r="B31" s="63" t="s">
        <v>184</v>
      </c>
      <c r="C31" s="64">
        <f>C32</f>
        <v>535.5</v>
      </c>
      <c r="D31" s="64">
        <f t="shared" ref="D31:G31" si="8">D32</f>
        <v>535.5</v>
      </c>
      <c r="E31" s="64">
        <f t="shared" si="8"/>
        <v>0</v>
      </c>
      <c r="F31" s="64">
        <f t="shared" si="8"/>
        <v>0</v>
      </c>
      <c r="G31" s="64">
        <f t="shared" si="8"/>
        <v>0</v>
      </c>
    </row>
    <row r="32" spans="1:9" ht="51" customHeight="1" x14ac:dyDescent="0.25">
      <c r="A32" s="25" t="s">
        <v>158</v>
      </c>
      <c r="B32" s="48" t="s">
        <v>157</v>
      </c>
      <c r="C32" s="39">
        <v>535.5</v>
      </c>
      <c r="D32" s="3">
        <v>535.5</v>
      </c>
      <c r="E32" s="3"/>
      <c r="F32" s="3"/>
      <c r="G32" s="3"/>
    </row>
    <row r="33" spans="1:10" x14ac:dyDescent="0.25">
      <c r="A33" s="59"/>
      <c r="B33" s="60"/>
      <c r="C33" s="37"/>
      <c r="D33" s="44"/>
      <c r="E33" s="44"/>
      <c r="F33" s="44"/>
      <c r="G33" s="44"/>
      <c r="H33" s="44"/>
    </row>
    <row r="34" spans="1:10" x14ac:dyDescent="0.25">
      <c r="A34" s="59"/>
      <c r="B34" s="60"/>
      <c r="C34" s="37"/>
      <c r="D34" s="44"/>
      <c r="E34" s="44"/>
      <c r="F34" s="44"/>
      <c r="G34" s="44"/>
      <c r="H34" s="44"/>
    </row>
    <row r="35" spans="1:10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x14ac:dyDescent="0.25">
      <c r="A36" s="44"/>
      <c r="B36" s="37"/>
      <c r="C36" s="44"/>
      <c r="D36" s="44"/>
      <c r="E36" s="44"/>
      <c r="F36" s="44"/>
      <c r="G36" s="44"/>
      <c r="H36" s="44"/>
      <c r="I36" s="44"/>
      <c r="J36" s="44"/>
    </row>
    <row r="37" spans="1:10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x14ac:dyDescent="0.25">
      <c r="A38" s="44"/>
      <c r="B38" s="45"/>
      <c r="C38" s="37"/>
      <c r="D38" s="37"/>
      <c r="E38" s="37"/>
      <c r="F38" s="37"/>
      <c r="G38" s="37"/>
      <c r="H38" s="37"/>
      <c r="I38" s="44"/>
      <c r="J38" s="44"/>
    </row>
    <row r="39" spans="1:10" x14ac:dyDescent="0.25">
      <c r="A39" s="44"/>
      <c r="B39" s="37"/>
      <c r="C39" s="37"/>
      <c r="D39" s="37"/>
      <c r="E39" s="37"/>
      <c r="F39" s="37"/>
      <c r="G39" s="37"/>
      <c r="H39" s="37"/>
      <c r="I39" s="44"/>
      <c r="J39" s="44"/>
    </row>
    <row r="40" spans="1:10" x14ac:dyDescent="0.25">
      <c r="A40" s="59"/>
      <c r="B40" s="37"/>
      <c r="C40" s="37"/>
      <c r="D40" s="37"/>
      <c r="E40" s="37"/>
      <c r="F40" s="37"/>
      <c r="G40" s="37"/>
      <c r="H40" s="37"/>
      <c r="I40" s="44"/>
      <c r="J40" s="44"/>
    </row>
    <row r="41" spans="1:10" x14ac:dyDescent="0.25">
      <c r="A41" s="44"/>
      <c r="B41" s="44"/>
      <c r="C41" s="44"/>
      <c r="D41" s="44"/>
      <c r="E41" s="44"/>
      <c r="F41" s="44"/>
      <c r="G41" s="44"/>
      <c r="H41" s="37"/>
      <c r="I41" s="44"/>
      <c r="J41" s="44"/>
    </row>
    <row r="42" spans="1:10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x14ac:dyDescent="0.25">
      <c r="A45" s="59"/>
      <c r="B45" s="44"/>
      <c r="C45" s="44"/>
      <c r="D45" s="44"/>
      <c r="E45" s="44"/>
      <c r="F45" s="44"/>
      <c r="G45" s="44"/>
      <c r="H45" s="44"/>
      <c r="I45" s="44"/>
      <c r="J45" s="44"/>
    </row>
    <row r="46" spans="1:10" x14ac:dyDescent="0.25">
      <c r="A46" s="59"/>
      <c r="B46" s="44"/>
      <c r="C46" s="44"/>
      <c r="D46" s="44"/>
      <c r="E46" s="44"/>
      <c r="F46" s="44"/>
      <c r="G46" s="44"/>
      <c r="H46" s="44"/>
      <c r="I46" s="44"/>
      <c r="J46" s="44"/>
    </row>
    <row r="47" spans="1:10" x14ac:dyDescent="0.25">
      <c r="A47" s="59"/>
      <c r="B47" s="44"/>
      <c r="C47" s="44"/>
      <c r="D47" s="44"/>
      <c r="E47" s="44"/>
      <c r="F47" s="44"/>
      <c r="G47" s="44"/>
      <c r="H47" s="44"/>
      <c r="I47" s="44"/>
      <c r="J47" s="44"/>
    </row>
    <row r="48" spans="1:10" x14ac:dyDescent="0.25">
      <c r="A48" s="59"/>
      <c r="B48" s="44"/>
      <c r="C48" s="44"/>
      <c r="D48" s="44"/>
      <c r="E48" s="44"/>
      <c r="F48" s="44"/>
      <c r="G48" s="44"/>
      <c r="H48" s="44"/>
      <c r="I48" s="44"/>
      <c r="J48" s="44"/>
    </row>
    <row r="49" spans="1:10" x14ac:dyDescent="0.25">
      <c r="A49" s="59"/>
      <c r="B49" s="44"/>
      <c r="C49" s="44"/>
      <c r="D49" s="44"/>
      <c r="E49" s="44"/>
      <c r="F49" s="37"/>
      <c r="G49" s="37"/>
      <c r="H49" s="44"/>
      <c r="I49" s="44"/>
      <c r="J49" s="44"/>
    </row>
    <row r="50" spans="1:10" x14ac:dyDescent="0.25">
      <c r="A50" s="59"/>
      <c r="B50" s="44"/>
      <c r="C50" s="44"/>
      <c r="D50" s="44"/>
      <c r="E50" s="44"/>
      <c r="F50" s="44"/>
      <c r="G50" s="44"/>
      <c r="H50" s="44"/>
      <c r="I50" s="44"/>
      <c r="J50" s="44"/>
    </row>
    <row r="51" spans="1:10" x14ac:dyDescent="0.25">
      <c r="A51" s="59"/>
      <c r="B51" s="44"/>
      <c r="C51" s="44"/>
      <c r="D51" s="44"/>
      <c r="E51" s="44"/>
      <c r="F51" s="44"/>
      <c r="G51" s="44"/>
      <c r="H51" s="44"/>
      <c r="I51" s="44"/>
      <c r="J51" s="44"/>
    </row>
    <row r="52" spans="1:10" x14ac:dyDescent="0.25">
      <c r="A52" s="59"/>
      <c r="B52" s="44"/>
      <c r="C52" s="44"/>
      <c r="D52" s="44"/>
      <c r="E52" s="44"/>
      <c r="F52" s="44"/>
      <c r="G52" s="44"/>
      <c r="H52" s="44"/>
      <c r="I52" s="44"/>
      <c r="J52" s="44"/>
    </row>
    <row r="53" spans="1:10" x14ac:dyDescent="0.25">
      <c r="A53" s="59"/>
      <c r="B53" s="44"/>
      <c r="C53" s="44"/>
      <c r="D53" s="44"/>
      <c r="E53" s="44"/>
      <c r="F53" s="37"/>
      <c r="G53" s="44"/>
      <c r="H53" s="44"/>
      <c r="I53" s="44"/>
      <c r="J53" s="44"/>
    </row>
    <row r="54" spans="1:10" x14ac:dyDescent="0.25">
      <c r="A54" s="61"/>
      <c r="B54" s="44"/>
      <c r="C54" s="44"/>
      <c r="D54" s="44"/>
      <c r="E54" s="44"/>
      <c r="F54" s="44"/>
      <c r="G54" s="44"/>
      <c r="H54" s="44"/>
      <c r="I54" s="44"/>
      <c r="J54" s="44"/>
    </row>
    <row r="55" spans="1:10" x14ac:dyDescent="0.25">
      <c r="A55" s="59"/>
      <c r="B55" s="44"/>
      <c r="C55" s="44"/>
      <c r="D55" s="44"/>
      <c r="E55" s="44"/>
      <c r="F55" s="44"/>
      <c r="G55" s="44"/>
      <c r="H55" s="44"/>
      <c r="I55" s="44"/>
      <c r="J55" s="44"/>
    </row>
    <row r="56" spans="1:10" x14ac:dyDescent="0.25">
      <c r="A56" s="59"/>
      <c r="B56" s="44"/>
      <c r="C56" s="44"/>
      <c r="D56" s="44"/>
      <c r="E56" s="37"/>
      <c r="F56" s="37"/>
      <c r="G56" s="37"/>
      <c r="H56" s="44"/>
      <c r="I56" s="44"/>
      <c r="J56" s="44"/>
    </row>
    <row r="57" spans="1:10" x14ac:dyDescent="0.25">
      <c r="A57" s="59"/>
      <c r="B57" s="44"/>
      <c r="C57" s="44"/>
      <c r="D57" s="44"/>
      <c r="E57" s="44"/>
      <c r="F57" s="44"/>
      <c r="G57" s="44"/>
      <c r="H57" s="44"/>
      <c r="I57" s="44"/>
      <c r="J57" s="44"/>
    </row>
    <row r="58" spans="1:10" x14ac:dyDescent="0.25">
      <c r="A58" s="59"/>
      <c r="B58" s="44"/>
      <c r="C58" s="44"/>
      <c r="D58" s="44"/>
      <c r="E58" s="44"/>
      <c r="F58" s="44"/>
      <c r="G58" s="44"/>
      <c r="H58" s="44"/>
      <c r="I58" s="44"/>
      <c r="J58" s="44"/>
    </row>
    <row r="59" spans="1:10" x14ac:dyDescent="0.25">
      <c r="A59" s="59"/>
      <c r="B59" s="44"/>
      <c r="C59" s="44"/>
      <c r="D59" s="44"/>
      <c r="E59" s="44"/>
      <c r="F59" s="44"/>
      <c r="G59" s="44"/>
      <c r="H59" s="44"/>
      <c r="I59" s="44"/>
      <c r="J59" s="44"/>
    </row>
    <row r="60" spans="1:10" x14ac:dyDescent="0.25">
      <c r="A60" s="59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14.25" customHeight="1" x14ac:dyDescent="0.25">
      <c r="A61" s="59"/>
      <c r="B61" s="44"/>
      <c r="C61" s="44"/>
      <c r="D61" s="44"/>
      <c r="E61" s="44"/>
      <c r="F61" s="44"/>
      <c r="G61" s="44"/>
      <c r="H61" s="44"/>
      <c r="I61" s="44"/>
      <c r="J61" s="44"/>
    </row>
    <row r="62" spans="1:10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x14ac:dyDescent="0.25">
      <c r="A63" s="44"/>
      <c r="B63" s="44"/>
      <c r="C63" s="44"/>
      <c r="D63" s="44"/>
      <c r="E63" s="44"/>
      <c r="F63" s="44"/>
      <c r="G63" s="44"/>
      <c r="H63" s="37"/>
      <c r="I63" s="44"/>
      <c r="J63" s="44"/>
    </row>
    <row r="64" spans="1:10" x14ac:dyDescent="0.25">
      <c r="A64" s="44"/>
      <c r="B64" s="44"/>
      <c r="C64" s="44"/>
      <c r="D64" s="44"/>
      <c r="E64" s="44"/>
      <c r="F64" s="44"/>
      <c r="G64" s="44"/>
      <c r="H64" s="37"/>
      <c r="I64" s="44"/>
      <c r="J64" s="44"/>
    </row>
    <row r="65" spans="1:10" x14ac:dyDescent="0.25">
      <c r="A65" s="44"/>
      <c r="B65" s="44"/>
      <c r="C65" s="37"/>
      <c r="D65" s="37"/>
      <c r="E65" s="37"/>
      <c r="F65" s="37"/>
      <c r="G65" s="37"/>
      <c r="H65" s="37"/>
      <c r="I65" s="44"/>
      <c r="J65" s="44"/>
    </row>
    <row r="66" spans="1:10" x14ac:dyDescent="0.25">
      <c r="A66" s="44"/>
      <c r="B66" s="44"/>
      <c r="C66" s="37"/>
      <c r="D66" s="37"/>
      <c r="E66" s="37"/>
      <c r="F66" s="37"/>
      <c r="G66" s="37"/>
      <c r="H66" s="37"/>
      <c r="I66" s="44"/>
      <c r="J66" s="44"/>
    </row>
    <row r="67" spans="1:10" x14ac:dyDescent="0.25">
      <c r="A67" s="44"/>
      <c r="B67" s="44"/>
      <c r="C67" s="44"/>
      <c r="D67" s="37"/>
      <c r="E67" s="37"/>
      <c r="F67" s="37"/>
      <c r="G67" s="37"/>
      <c r="H67" s="37"/>
      <c r="I67" s="44"/>
      <c r="J67" s="44"/>
    </row>
    <row r="68" spans="1:10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</row>
    <row r="69" spans="1:10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</row>
    <row r="70" spans="1:10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</row>
    <row r="71" spans="1:10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</row>
    <row r="72" spans="1:10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10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</row>
    <row r="74" spans="1:10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</row>
    <row r="75" spans="1:10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</row>
    <row r="76" spans="1:10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</row>
    <row r="77" spans="1:10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</row>
    <row r="78" spans="1:10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</row>
    <row r="79" spans="1:10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</row>
    <row r="80" spans="1:10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</row>
    <row r="81" spans="1:10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</row>
    <row r="82" spans="1:10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</row>
    <row r="83" spans="1:10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</row>
    <row r="84" spans="1:10" x14ac:dyDescent="0.25">
      <c r="A84" s="44"/>
      <c r="B84" s="44"/>
      <c r="C84" s="44"/>
      <c r="D84" s="44"/>
      <c r="E84" s="37"/>
      <c r="F84" s="37"/>
      <c r="G84" s="37"/>
      <c r="H84" s="44"/>
      <c r="I84" s="44"/>
      <c r="J84" s="44"/>
    </row>
    <row r="85" spans="1:10" x14ac:dyDescent="0.25">
      <c r="A85" s="44"/>
      <c r="B85" s="44"/>
      <c r="C85" s="37"/>
      <c r="D85" s="44"/>
      <c r="E85" s="37"/>
      <c r="F85" s="44"/>
      <c r="G85" s="44"/>
      <c r="H85" s="44"/>
      <c r="I85" s="44"/>
      <c r="J85" s="44"/>
    </row>
    <row r="86" spans="1:10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</row>
    <row r="87" spans="1:10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</row>
    <row r="88" spans="1:10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</row>
    <row r="89" spans="1:10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</row>
    <row r="90" spans="1:10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</row>
    <row r="91" spans="1:10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</row>
    <row r="92" spans="1:10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</row>
    <row r="93" spans="1:10" x14ac:dyDescent="0.25">
      <c r="A93" s="44"/>
      <c r="B93" s="44"/>
      <c r="C93" s="44"/>
      <c r="D93" s="44"/>
      <c r="E93" s="44"/>
      <c r="F93" s="44"/>
      <c r="G93" s="44"/>
      <c r="H93" s="44"/>
    </row>
    <row r="94" spans="1:10" x14ac:dyDescent="0.25">
      <c r="A94" s="44"/>
      <c r="B94" s="44"/>
      <c r="C94" s="44"/>
      <c r="D94" s="44"/>
      <c r="E94" s="44"/>
      <c r="F94" s="44"/>
      <c r="G94" s="44"/>
      <c r="H94" s="44"/>
    </row>
    <row r="95" spans="1:10" x14ac:dyDescent="0.25">
      <c r="A95" s="44"/>
      <c r="B95" s="44"/>
      <c r="C95" s="44"/>
      <c r="D95" s="44"/>
      <c r="E95" s="44"/>
      <c r="F95" s="44"/>
      <c r="G95" s="44"/>
      <c r="H95" s="44"/>
    </row>
    <row r="96" spans="1:10" x14ac:dyDescent="0.25">
      <c r="A96" s="44"/>
      <c r="B96" s="44"/>
      <c r="C96" s="44"/>
      <c r="D96" s="44"/>
      <c r="E96" s="44"/>
      <c r="F96" s="44"/>
      <c r="G96" s="44"/>
      <c r="H96" s="44"/>
    </row>
    <row r="97" spans="1:8" x14ac:dyDescent="0.25">
      <c r="A97" s="44"/>
      <c r="B97" s="44"/>
      <c r="C97" s="44"/>
      <c r="D97" s="44"/>
      <c r="E97" s="44"/>
      <c r="F97" s="44"/>
      <c r="G97" s="44"/>
      <c r="H97" s="44"/>
    </row>
    <row r="98" spans="1:8" x14ac:dyDescent="0.25">
      <c r="A98" s="44"/>
      <c r="B98" s="44"/>
      <c r="C98" s="44"/>
      <c r="D98" s="44"/>
      <c r="E98" s="44"/>
      <c r="F98" s="44"/>
      <c r="G98" s="44"/>
      <c r="H98" s="44"/>
    </row>
    <row r="99" spans="1:8" x14ac:dyDescent="0.25">
      <c r="A99" s="44"/>
      <c r="B99" s="44"/>
      <c r="C99" s="44"/>
      <c r="D99" s="44"/>
      <c r="E99" s="44"/>
      <c r="F99" s="44"/>
      <c r="G99" s="44"/>
      <c r="H99" s="44"/>
    </row>
    <row r="100" spans="1:8" x14ac:dyDescent="0.25">
      <c r="A100" s="44"/>
      <c r="B100" s="44"/>
      <c r="C100" s="44"/>
      <c r="D100" s="44"/>
      <c r="E100" s="44"/>
      <c r="F100" s="44"/>
      <c r="G100" s="44"/>
      <c r="H100" s="44"/>
    </row>
    <row r="101" spans="1:8" x14ac:dyDescent="0.25">
      <c r="A101" s="44"/>
      <c r="B101" s="44"/>
      <c r="C101" s="44"/>
      <c r="D101" s="44"/>
      <c r="E101" s="44"/>
      <c r="F101" s="44"/>
      <c r="G101" s="44"/>
      <c r="H101" s="44"/>
    </row>
    <row r="102" spans="1:8" x14ac:dyDescent="0.25">
      <c r="A102" s="44"/>
      <c r="B102" s="44"/>
      <c r="C102" s="44"/>
      <c r="D102" s="44"/>
      <c r="E102" s="44"/>
      <c r="F102" s="44"/>
      <c r="G102" s="44"/>
      <c r="H102" s="44"/>
    </row>
    <row r="103" spans="1:8" x14ac:dyDescent="0.25">
      <c r="A103" s="44"/>
      <c r="B103" s="44"/>
      <c r="C103" s="44"/>
      <c r="D103" s="44"/>
      <c r="E103" s="44"/>
      <c r="F103" s="44"/>
      <c r="G103" s="44"/>
      <c r="H103" s="4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1 -Proiect buget 2022 </vt:lpstr>
      <vt:lpstr>Anexa 2 Programul de investitii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2022-02-04T12:56:06Z</dcterms:modified>
</cp:coreProperties>
</file>